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februarie 2021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'[11]EU2DBase'!#REF!</definedName>
    <definedName name="___WEO1">#REF!</definedName>
    <definedName name="___WEO2">#REF!</definedName>
    <definedName name="__0absorc">'[12]Programa'!#REF!</definedName>
    <definedName name="__0c">'[12]Programa'!#REF!</definedName>
    <definedName name="__123Graph_ADEFINITION">'[13]NBM'!#REF!</definedName>
    <definedName name="__123Graph_ADEFINITION2">'[13]NBM'!#REF!</definedName>
    <definedName name="__123Graph_BDEFINITION">'[13]NBM'!#REF!</definedName>
    <definedName name="__123Graph_BDEFINITION2">'[13]NBM'!#REF!</definedName>
    <definedName name="__123Graph_BFITB2">'[14]FITB_all'!#REF!</definedName>
    <definedName name="__123Graph_BFITB3">'[14]FITB_all'!#REF!</definedName>
    <definedName name="__123Graph_BGDP">'[15]Quarterly Program'!#REF!</definedName>
    <definedName name="__123Graph_BMONEY">'[15]Quarterly Program'!#REF!</definedName>
    <definedName name="__123Graph_BTBILL2">'[14]FITB_all'!#REF!</definedName>
    <definedName name="__123Graph_CDEFINITION2">'[16]NBM'!#REF!</definedName>
    <definedName name="__123Graph_DDEFINITION2">'[16]NBM'!#REF!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'[11]EU2DBase'!$C$1:$F$196</definedName>
    <definedName name="__UKR2">'[11]EU2DBase'!$G$1:$U$196</definedName>
    <definedName name="__UKR3">'[11]EU2DBase'!#REF!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'[17]Assumptions'!#REF!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'[17]Assumptions'!#REF!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'[11]EU2DBase'!$C$1:$F$196</definedName>
    <definedName name="_UKR2">'[11]EU2DBase'!$G$1:$U$196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'[18]Montabs'!$B$88:$CO$425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'[19]BFtab10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'[20]WEO'!#REF!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'[21]WEO LINK'!#REF!</definedName>
    <definedName name="BCA_11">'[22]WEO LINK'!#REF!</definedName>
    <definedName name="BCA_14">#REF!</definedName>
    <definedName name="BCA_2">NA()</definedName>
    <definedName name="BCA_20">'[21]WEO LINK'!#REF!</definedName>
    <definedName name="BCA_25">#REF!</definedName>
    <definedName name="BCA_28">'[21]WEO LINK'!#REF!</definedName>
    <definedName name="BCA_66">'[22]WEO LINK'!#REF!</definedName>
    <definedName name="BCA_GDP">NA()</definedName>
    <definedName name="BCA_NGDP">'[23]Q6'!$E$11:$AH$11</definedName>
    <definedName name="BDEAC">#REF!</definedName>
    <definedName name="BE">'[21]WEO LINK'!#REF!</definedName>
    <definedName name="BE_11">'[22]WEO LINK'!#REF!</definedName>
    <definedName name="BE_14">NA()</definedName>
    <definedName name="BE_2">NA()</definedName>
    <definedName name="BE_20">'[21]WEO LINK'!#REF!</definedName>
    <definedName name="BE_25">NA()</definedName>
    <definedName name="BE_28">'[21]WEO LINK'!#REF!</definedName>
    <definedName name="BE_66">'[22]WEO LINK'!#REF!</definedName>
    <definedName name="BEA">#REF!</definedName>
    <definedName name="BEAI">'[21]WEO LINK'!#REF!</definedName>
    <definedName name="BEAI_11">'[22]WEO LINK'!#REF!</definedName>
    <definedName name="BEAI_14">NA()</definedName>
    <definedName name="BEAI_2">NA()</definedName>
    <definedName name="BEAI_20">'[21]WEO LINK'!#REF!</definedName>
    <definedName name="BEAI_25">NA()</definedName>
    <definedName name="BEAI_28">'[21]WEO LINK'!#REF!</definedName>
    <definedName name="BEAI_66">'[22]WEO LINK'!#REF!</definedName>
    <definedName name="BEAIB">'[21]WEO LINK'!#REF!</definedName>
    <definedName name="BEAIB_11">'[22]WEO LINK'!#REF!</definedName>
    <definedName name="BEAIB_14">NA()</definedName>
    <definedName name="BEAIB_2">NA()</definedName>
    <definedName name="BEAIB_20">'[21]WEO LINK'!#REF!</definedName>
    <definedName name="BEAIB_25">NA()</definedName>
    <definedName name="BEAIB_28">'[21]WEO LINK'!#REF!</definedName>
    <definedName name="BEAIB_66">'[22]WEO LINK'!#REF!</definedName>
    <definedName name="BEAIG">'[21]WEO LINK'!#REF!</definedName>
    <definedName name="BEAIG_11">'[22]WEO LINK'!#REF!</definedName>
    <definedName name="BEAIG_14">NA()</definedName>
    <definedName name="BEAIG_2">NA()</definedName>
    <definedName name="BEAIG_20">'[21]WEO LINK'!#REF!</definedName>
    <definedName name="BEAIG_25">NA()</definedName>
    <definedName name="BEAIG_28">'[21]WEO LINK'!#REF!</definedName>
    <definedName name="BEAIG_66">'[22]WEO LINK'!#REF!</definedName>
    <definedName name="BEAP">'[21]WEO LINK'!#REF!</definedName>
    <definedName name="BEAP_11">'[22]WEO LINK'!#REF!</definedName>
    <definedName name="BEAP_14">NA()</definedName>
    <definedName name="BEAP_2">NA()</definedName>
    <definedName name="BEAP_20">'[21]WEO LINK'!#REF!</definedName>
    <definedName name="BEAP_25">NA()</definedName>
    <definedName name="BEAP_28">'[21]WEO LINK'!#REF!</definedName>
    <definedName name="BEAP_66">'[22]WEO LINK'!#REF!</definedName>
    <definedName name="BEAPB">'[21]WEO LINK'!#REF!</definedName>
    <definedName name="BEAPB_11">'[22]WEO LINK'!#REF!</definedName>
    <definedName name="BEAPB_14">NA()</definedName>
    <definedName name="BEAPB_2">NA()</definedName>
    <definedName name="BEAPB_20">'[21]WEO LINK'!#REF!</definedName>
    <definedName name="BEAPB_25">NA()</definedName>
    <definedName name="BEAPB_28">'[21]WEO LINK'!#REF!</definedName>
    <definedName name="BEAPB_66">'[22]WEO LINK'!#REF!</definedName>
    <definedName name="BEAPG">'[21]WEO LINK'!#REF!</definedName>
    <definedName name="BEAPG_11">'[22]WEO LINK'!#REF!</definedName>
    <definedName name="BEAPG_14">NA()</definedName>
    <definedName name="BEAPG_2">NA()</definedName>
    <definedName name="BEAPG_20">'[21]WEO LINK'!#REF!</definedName>
    <definedName name="BEAPG_25">NA()</definedName>
    <definedName name="BEAPG_28">'[21]WEO LINK'!#REF!</definedName>
    <definedName name="BEAPG_66">'[22]WEO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'[21]WEO LINK'!#REF!</definedName>
    <definedName name="BERI_11">'[22]WEO LINK'!#REF!</definedName>
    <definedName name="BERI_14">NA()</definedName>
    <definedName name="BERI_2">NA()</definedName>
    <definedName name="BERI_20">'[21]WEO LINK'!#REF!</definedName>
    <definedName name="BERI_25">NA()</definedName>
    <definedName name="BERI_28">'[21]WEO LINK'!#REF!</definedName>
    <definedName name="BERI_66">'[22]WEO LINK'!#REF!</definedName>
    <definedName name="BERIB">'[21]WEO LINK'!#REF!</definedName>
    <definedName name="BERIB_11">'[22]WEO LINK'!#REF!</definedName>
    <definedName name="BERIB_14">NA()</definedName>
    <definedName name="BERIB_2">NA()</definedName>
    <definedName name="BERIB_20">'[21]WEO LINK'!#REF!</definedName>
    <definedName name="BERIB_25">NA()</definedName>
    <definedName name="BERIB_28">'[21]WEO LINK'!#REF!</definedName>
    <definedName name="BERIB_66">'[22]WEO LINK'!#REF!</definedName>
    <definedName name="BERIG">'[21]WEO LINK'!#REF!</definedName>
    <definedName name="BERIG_11">'[22]WEO LINK'!#REF!</definedName>
    <definedName name="BERIG_14">NA()</definedName>
    <definedName name="BERIG_2">NA()</definedName>
    <definedName name="BERIG_20">'[21]WEO LINK'!#REF!</definedName>
    <definedName name="BERIG_25">NA()</definedName>
    <definedName name="BERIG_28">'[21]WEO LINK'!#REF!</definedName>
    <definedName name="BERIG_66">'[22]WEO LINK'!#REF!</definedName>
    <definedName name="BERP">'[21]WEO LINK'!#REF!</definedName>
    <definedName name="BERP_11">'[22]WEO LINK'!#REF!</definedName>
    <definedName name="BERP_14">NA()</definedName>
    <definedName name="BERP_2">NA()</definedName>
    <definedName name="BERP_20">'[21]WEO LINK'!#REF!</definedName>
    <definedName name="BERP_25">NA()</definedName>
    <definedName name="BERP_28">'[21]WEO LINK'!#REF!</definedName>
    <definedName name="BERP_66">'[22]WEO LINK'!#REF!</definedName>
    <definedName name="BERPB">'[21]WEO LINK'!#REF!</definedName>
    <definedName name="BERPB_11">'[22]WEO LINK'!#REF!</definedName>
    <definedName name="BERPB_14">NA()</definedName>
    <definedName name="BERPB_2">NA()</definedName>
    <definedName name="BERPB_20">'[21]WEO LINK'!#REF!</definedName>
    <definedName name="BERPB_25">NA()</definedName>
    <definedName name="BERPB_28">'[21]WEO LINK'!#REF!</definedName>
    <definedName name="BERPB_66">'[22]WEO LINK'!#REF!</definedName>
    <definedName name="BERPG">'[21]WEO LINK'!#REF!</definedName>
    <definedName name="BERPG_11">'[22]WEO LINK'!#REF!</definedName>
    <definedName name="BERPG_14">NA()</definedName>
    <definedName name="BERPG_2">NA()</definedName>
    <definedName name="BERPG_20">'[21]WEO LINK'!#REF!</definedName>
    <definedName name="BERPG_25">NA()</definedName>
    <definedName name="BERPG_28">'[21]WEO LINK'!#REF!</definedName>
    <definedName name="BERPG_66">'[22]WEO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'[21]WEO LINK'!#REF!</definedName>
    <definedName name="BFD_11">'[22]WEO LINK'!#REF!</definedName>
    <definedName name="BFD_20">'[21]WEO LINK'!#REF!</definedName>
    <definedName name="BFD_28">'[21]WEO LINK'!#REF!</definedName>
    <definedName name="BFD_66">'[22]WEO LINK'!#REF!</definedName>
    <definedName name="BFDA">#REF!</definedName>
    <definedName name="BFDI">#REF!</definedName>
    <definedName name="bfdi_14">#REF!</definedName>
    <definedName name="bfdi_2">'[24]FAfdi'!$E$10:$BP$10</definedName>
    <definedName name="bfdi_25">#REF!</definedName>
    <definedName name="BFDIL">#REF!</definedName>
    <definedName name="BFDL">'[21]WEO LINK'!#REF!</definedName>
    <definedName name="BFDL_11">'[22]WEO LINK'!#REF!</definedName>
    <definedName name="BFDL_20">'[21]WEO LINK'!#REF!</definedName>
    <definedName name="BFDL_28">'[21]WEO LINK'!#REF!</definedName>
    <definedName name="BFDL_66">'[22]WEO LINK'!#REF!</definedName>
    <definedName name="BFL">NA()</definedName>
    <definedName name="BFL_D">'[21]WEO LINK'!#REF!</definedName>
    <definedName name="BFL_D_11">'[22]WEO LINK'!#REF!</definedName>
    <definedName name="BFL_D_14">NA()</definedName>
    <definedName name="BFL_D_2">NA()</definedName>
    <definedName name="BFL_D_20">'[21]WEO LINK'!#REF!</definedName>
    <definedName name="BFL_D_25">NA()</definedName>
    <definedName name="BFL_D_28">'[21]WEO LINK'!#REF!</definedName>
    <definedName name="BFL_D_66">'[22]WEO LINK'!#REF!</definedName>
    <definedName name="BFL_DF">'[21]WEO LINK'!#REF!</definedName>
    <definedName name="BFL_DF_11">'[22]WEO LINK'!#REF!</definedName>
    <definedName name="BFL_DF_14">NA()</definedName>
    <definedName name="BFL_DF_2">NA()</definedName>
    <definedName name="BFL_DF_20">'[21]WEO LINK'!#REF!</definedName>
    <definedName name="BFL_DF_25">NA()</definedName>
    <definedName name="BFL_DF_28">'[21]WEO LINK'!#REF!</definedName>
    <definedName name="BFL_DF_66">'[22]WEO LINK'!#REF!</definedName>
    <definedName name="BFLB">'[21]WEO LINK'!#REF!</definedName>
    <definedName name="BFLB_11">'[22]WEO LINK'!#REF!</definedName>
    <definedName name="BFLB_14">NA()</definedName>
    <definedName name="BFLB_2">NA()</definedName>
    <definedName name="BFLB_20">'[21]WEO LINK'!#REF!</definedName>
    <definedName name="BFLB_25">NA()</definedName>
    <definedName name="BFLB_28">'[21]WEO LINK'!#REF!</definedName>
    <definedName name="BFLB_66">'[22]WEO LINK'!#REF!</definedName>
    <definedName name="BFLB_D">'[21]WEO LINK'!#REF!</definedName>
    <definedName name="BFLB_D_11">'[22]WEO LINK'!#REF!</definedName>
    <definedName name="BFLB_D_14">NA()</definedName>
    <definedName name="BFLB_D_2">NA()</definedName>
    <definedName name="BFLB_D_20">'[21]WEO LINK'!#REF!</definedName>
    <definedName name="BFLB_D_25">NA()</definedName>
    <definedName name="BFLB_D_28">'[21]WEO LINK'!#REF!</definedName>
    <definedName name="BFLB_D_66">'[22]WEO LINK'!#REF!</definedName>
    <definedName name="BFLB_DF">'[21]WEO LINK'!#REF!</definedName>
    <definedName name="BFLB_DF_11">'[22]WEO LINK'!#REF!</definedName>
    <definedName name="BFLB_DF_14">NA()</definedName>
    <definedName name="BFLB_DF_2">NA()</definedName>
    <definedName name="BFLB_DF_20">'[21]WEO LINK'!#REF!</definedName>
    <definedName name="BFLB_DF_25">NA()</definedName>
    <definedName name="BFLB_DF_28">'[21]WEO LINK'!#REF!</definedName>
    <definedName name="BFLB_DF_66">'[22]WEO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'[21]WEO LINK'!#REF!</definedName>
    <definedName name="BFLG_11">'[22]WEO LINK'!#REF!</definedName>
    <definedName name="BFLG_14">NA()</definedName>
    <definedName name="BFLG_2">NA()</definedName>
    <definedName name="BFLG_20">'[21]WEO LINK'!#REF!</definedName>
    <definedName name="BFLG_25">NA()</definedName>
    <definedName name="BFLG_28">'[21]WEO LINK'!#REF!</definedName>
    <definedName name="BFLG_66">'[22]WEO LINK'!#REF!</definedName>
    <definedName name="BFLG_D">'[21]WEO LINK'!#REF!</definedName>
    <definedName name="BFLG_D_11">'[22]WEO LINK'!#REF!</definedName>
    <definedName name="BFLG_D_14">NA()</definedName>
    <definedName name="BFLG_D_2">NA()</definedName>
    <definedName name="BFLG_D_20">'[21]WEO LINK'!#REF!</definedName>
    <definedName name="BFLG_D_25">NA()</definedName>
    <definedName name="BFLG_D_28">'[21]WEO LINK'!#REF!</definedName>
    <definedName name="BFLG_D_66">'[22]WEO LINK'!#REF!</definedName>
    <definedName name="BFLG_DF">'[21]WEO LINK'!#REF!</definedName>
    <definedName name="BFLG_DF_11">'[22]WEO LINK'!#REF!</definedName>
    <definedName name="BFLG_DF_14">NA()</definedName>
    <definedName name="BFLG_DF_2">NA()</definedName>
    <definedName name="BFLG_DF_20">'[21]WEO LINK'!#REF!</definedName>
    <definedName name="BFLG_DF_25">NA()</definedName>
    <definedName name="BFLG_DF_28">'[21]WEO LINK'!#REF!</definedName>
    <definedName name="BFLG_DF_66">'[22]WEO LINK'!#REF!</definedName>
    <definedName name="BFO">#REF!</definedName>
    <definedName name="BFOA">'[21]WEO LINK'!#REF!</definedName>
    <definedName name="BFOA_11">'[22]WEO LINK'!#REF!</definedName>
    <definedName name="BFOA_20">'[21]WEO LINK'!#REF!</definedName>
    <definedName name="BFOA_28">'[21]WEO LINK'!#REF!</definedName>
    <definedName name="BFOA_66">'[22]WEO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'[21]WEO LINK'!#REF!</definedName>
    <definedName name="BFOL_L_11">'[22]WEO LINK'!#REF!</definedName>
    <definedName name="BFOL_L_20">'[21]WEO LINK'!#REF!</definedName>
    <definedName name="BFOL_L_28">'[21]WEO LINK'!#REF!</definedName>
    <definedName name="BFOL_L_66">'[22]WEO LINK'!#REF!</definedName>
    <definedName name="BFOL_O">#REF!</definedName>
    <definedName name="BFOL_S">'[21]WEO LINK'!#REF!</definedName>
    <definedName name="BFOL_S_11">'[22]WEO LINK'!#REF!</definedName>
    <definedName name="BFOL_S_20">'[21]WEO LINK'!#REF!</definedName>
    <definedName name="BFOL_S_28">'[21]WEO LINK'!#REF!</definedName>
    <definedName name="BFOL_S_66">'[22]WEO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'[21]WEO LINK'!#REF!</definedName>
    <definedName name="BFPA_11">'[22]WEO LINK'!#REF!</definedName>
    <definedName name="BFPA_20">'[21]WEO LINK'!#REF!</definedName>
    <definedName name="BFPA_28">'[21]WEO LINK'!#REF!</definedName>
    <definedName name="BFPA_66">'[22]WEO LINK'!#REF!</definedName>
    <definedName name="BFPAG">#REF!</definedName>
    <definedName name="BFPG">#REF!</definedName>
    <definedName name="BFPL">'[21]WEO LINK'!#REF!</definedName>
    <definedName name="BFPL_11">'[22]WEO LINK'!#REF!</definedName>
    <definedName name="BFPL_20">'[21]WEO LINK'!#REF!</definedName>
    <definedName name="BFPL_28">'[21]WEO LINK'!#REF!</definedName>
    <definedName name="BFPL_66">'[22]WEO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'[21]WEO LINK'!#REF!</definedName>
    <definedName name="BFPQ_11">'[22]WEO LINK'!#REF!</definedName>
    <definedName name="BFPQ_20">'[21]WEO LINK'!#REF!</definedName>
    <definedName name="BFPQ_28">'[21]WEO LINK'!#REF!</definedName>
    <definedName name="BFPQ_66">'[22]WEO LINK'!#REF!</definedName>
    <definedName name="BFRA">'[21]WEO LINK'!#REF!</definedName>
    <definedName name="BFRA_11">'[22]WEO LINK'!#REF!</definedName>
    <definedName name="BFRA_14">NA()</definedName>
    <definedName name="BFRA_2">NA()</definedName>
    <definedName name="BFRA_20">'[21]WEO LINK'!#REF!</definedName>
    <definedName name="BFRA_25">NA()</definedName>
    <definedName name="BFRA_28">'[21]WEO LINK'!#REF!</definedName>
    <definedName name="BFRA_66">'[22]WEO LINK'!#REF!</definedName>
    <definedName name="BFUND">'[21]WEO LINK'!#REF!</definedName>
    <definedName name="BFUND_11">'[22]WEO LINK'!#REF!</definedName>
    <definedName name="BFUND_20">'[21]WEO LINK'!#REF!</definedName>
    <definedName name="BFUND_28">'[21]WEO LINK'!#REF!</definedName>
    <definedName name="BFUND_66">'[22]WEO LINK'!#REF!</definedName>
    <definedName name="bgoods">'[25]CAgds'!$D$10:$BO$10</definedName>
    <definedName name="bgoods_11">'[26]CAgds'!$E$10:$BP$10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'[25]CAinc'!$D$10:$BO$10</definedName>
    <definedName name="binc_11">'[26]CAinc'!$E$10:$BP$10</definedName>
    <definedName name="BIP">#REF!</definedName>
    <definedName name="BK">'[21]WEO LINK'!#REF!</definedName>
    <definedName name="BK_11">'[22]WEO LINK'!#REF!</definedName>
    <definedName name="BK_14">NA()</definedName>
    <definedName name="BK_2">NA()</definedName>
    <definedName name="BK_20">'[21]WEO LINK'!#REF!</definedName>
    <definedName name="BK_25">NA()</definedName>
    <definedName name="BK_28">'[21]WEO LINK'!#REF!</definedName>
    <definedName name="BK_66">'[22]WEO LINK'!#REF!</definedName>
    <definedName name="BKF">'[21]WEO LINK'!#REF!</definedName>
    <definedName name="BKF_11">'[22]WEO LINK'!#REF!</definedName>
    <definedName name="BKF_14">NA()</definedName>
    <definedName name="BKF_2">NA()</definedName>
    <definedName name="BKF_20">'[21]WEO LINK'!#REF!</definedName>
    <definedName name="BKF_25">NA()</definedName>
    <definedName name="BKF_28">'[21]WEO LINK'!#REF!</definedName>
    <definedName name="BKF_6">#REF!</definedName>
    <definedName name="BKF_66">'[22]WEO LINK'!#REF!</definedName>
    <definedName name="BKFA">#REF!</definedName>
    <definedName name="BKO">#REF!</definedName>
    <definedName name="BM">#REF!</definedName>
    <definedName name="BM_NM_R">#REF!</definedName>
    <definedName name="BMG">'[21]WEO LINK'!#REF!</definedName>
    <definedName name="BMG_11">'[22]WEO LINK'!#REF!</definedName>
    <definedName name="BMG_14">'[27]Q6'!$E$28:$AH$28</definedName>
    <definedName name="BMG_2">'[27]Q6'!$E$28:$AH$28</definedName>
    <definedName name="BMG_20">'[21]WEO LINK'!#REF!</definedName>
    <definedName name="BMG_25">'[27]Q6'!$E$28:$AH$28</definedName>
    <definedName name="BMG_28">'[21]WEO LINK'!#REF!</definedName>
    <definedName name="BMG_66">'[22]WEO LINK'!#REF!</definedName>
    <definedName name="BMG_NMG_R">#REF!</definedName>
    <definedName name="BMII">'[21]WEO LINK'!#REF!</definedName>
    <definedName name="BMII_11">'[22]WEO LINK'!#REF!</definedName>
    <definedName name="BMII_14">NA()</definedName>
    <definedName name="BMII_2">NA()</definedName>
    <definedName name="BMII_20">'[21]WEO LINK'!#REF!</definedName>
    <definedName name="BMII_25">NA()</definedName>
    <definedName name="BMII_28">'[21]WEO LINK'!#REF!</definedName>
    <definedName name="BMII_66">'[22]WEO LINK'!#REF!</definedName>
    <definedName name="BMII_7">#REF!</definedName>
    <definedName name="BMIIB">'[21]WEO LINK'!#REF!</definedName>
    <definedName name="BMIIB_11">'[22]WEO LINK'!#REF!</definedName>
    <definedName name="BMIIB_14">NA()</definedName>
    <definedName name="BMIIB_2">NA()</definedName>
    <definedName name="BMIIB_20">'[21]WEO LINK'!#REF!</definedName>
    <definedName name="BMIIB_25">NA()</definedName>
    <definedName name="BMIIB_28">'[21]WEO LINK'!#REF!</definedName>
    <definedName name="BMIIB_66">'[22]WEO LINK'!#REF!</definedName>
    <definedName name="BMIIG">'[21]WEO LINK'!#REF!</definedName>
    <definedName name="BMIIG_11">'[22]WEO LINK'!#REF!</definedName>
    <definedName name="BMIIG_14">NA()</definedName>
    <definedName name="BMIIG_2">NA()</definedName>
    <definedName name="BMIIG_20">'[21]WEO LINK'!#REF!</definedName>
    <definedName name="BMIIG_25">NA()</definedName>
    <definedName name="BMIIG_28">'[21]WEO LINK'!#REF!</definedName>
    <definedName name="BMIIG_66">'[22]WEO LINK'!#REF!</definedName>
    <definedName name="BMS">'[21]WEO LINK'!#REF!</definedName>
    <definedName name="BMS_11">'[22]WEO LINK'!#REF!</definedName>
    <definedName name="BMS_20">'[21]WEO LINK'!#REF!</definedName>
    <definedName name="BMS_28">'[21]WEO LINK'!#REF!</definedName>
    <definedName name="BMS_66">'[22]WEO LINK'!#REF!</definedName>
    <definedName name="BMT">#REF!</definedName>
    <definedName name="BNB_BoP">#REF!</definedName>
    <definedName name="bnfs">'[25]CAnfs'!$D$10:$BO$10</definedName>
    <definedName name="bnfs_11">'[26]CAnfs'!$E$10:$BP$10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'[24]FAother'!$E$10:$BP$10</definedName>
    <definedName name="bother_14">#REF!</definedName>
    <definedName name="bother_25">#REF!</definedName>
    <definedName name="BottomRight">#REF!</definedName>
    <definedName name="bport">'[24]FAport'!$E$10:$BP$10</definedName>
    <definedName name="bport_11">'[26]FAport'!$E$10:$BP$10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'[21]WEO LINK'!#REF!</definedName>
    <definedName name="BTR_11">'[22]WEO LINK'!#REF!</definedName>
    <definedName name="BTR_20">'[21]WEO LINK'!#REF!</definedName>
    <definedName name="BTR_28">'[21]WEO LINK'!#REF!</definedName>
    <definedName name="BTR_66">'[22]WEO LINK'!#REF!</definedName>
    <definedName name="BTRG">#REF!</definedName>
    <definedName name="BTRP">#REF!</definedName>
    <definedName name="btrs">'[25]CAtrs'!$D$10:$BO$10</definedName>
    <definedName name="btrs_11">'[26]CAtrs'!$E$10:$BP$10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'[29]FDI'!#REF!</definedName>
    <definedName name="Bulgaria">#REF!</definedName>
    <definedName name="BX">#REF!</definedName>
    <definedName name="BX_NX_R">#REF!</definedName>
    <definedName name="BXG">'[21]WEO LINK'!#REF!</definedName>
    <definedName name="BXG_11">'[22]WEO LINK'!#REF!</definedName>
    <definedName name="BXG_14">'[27]Q6'!$E$26:$AH$26</definedName>
    <definedName name="BXG_2">'[27]Q6'!$E$26:$AH$26</definedName>
    <definedName name="BXG_20">'[21]WEO LINK'!#REF!</definedName>
    <definedName name="BXG_25">'[27]Q6'!$E$26:$AH$26</definedName>
    <definedName name="BXG_28">'[21]WEO LINK'!#REF!</definedName>
    <definedName name="BXG_66">'[22]WEO LINK'!#REF!</definedName>
    <definedName name="BXG_NXG_R">#REF!</definedName>
    <definedName name="BXS">'[21]WEO LINK'!#REF!</definedName>
    <definedName name="BXS_11">'[22]WEO LINK'!#REF!</definedName>
    <definedName name="BXS_20">'[21]WEO LINK'!#REF!</definedName>
    <definedName name="BXS_28">'[21]WEO LINK'!#REF!</definedName>
    <definedName name="BXS_66">'[22]WEO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'[30]NIR__'!$A$188:$AM$219</definedName>
    <definedName name="CCode">'[31]Codes'!$A$2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'[32]weo_real'!#REF!</definedName>
    <definedName name="CHK1_1">'[32]weo_real'!#REF!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'[33]country name lookup'!$A$1:$B$50</definedName>
    <definedName name="CNY">#REF!</definedName>
    <definedName name="commodM">#REF!</definedName>
    <definedName name="commodx">#REF!</definedName>
    <definedName name="compar">'[19]BFtab10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'[18]corresp'!$A$1:$B$37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'[18]Montabs'!$B$88:$CQ$150</definedName>
    <definedName name="CSBTN">'[18]Montabs'!$B$153:$CO$202</definedName>
    <definedName name="CSBTR">'[18]Montabs'!$B$203:$CO$243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'[31]Current'!$D$61</definedName>
    <definedName name="D">'[21]WEO LINK'!#REF!</definedName>
    <definedName name="D_11">'[22]WEO LINK'!#REF!</definedName>
    <definedName name="d_14">#REF!</definedName>
    <definedName name="D_20">'[21]WEO LINK'!#REF!</definedName>
    <definedName name="d_25">#REF!</definedName>
    <definedName name="D_28">'[21]WEO LINK'!#REF!</definedName>
    <definedName name="D_66">'[22]WEO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'[21]WEO LINK'!#REF!</definedName>
    <definedName name="D_S_11">'[22]WEO LINK'!#REF!</definedName>
    <definedName name="D_S_20">'[21]WEO LINK'!#REF!</definedName>
    <definedName name="D_S_28">'[21]WEO LINK'!#REF!</definedName>
    <definedName name="D_S_66">'[22]WEO LINK'!#REF!</definedName>
    <definedName name="D_SRM">#REF!</definedName>
    <definedName name="D_SY">#REF!</definedName>
    <definedName name="DA">'[21]WEO LINK'!#REF!</definedName>
    <definedName name="DA_11">'[22]WEO LINK'!#REF!</definedName>
    <definedName name="DA_20">'[21]WEO LINK'!#REF!</definedName>
    <definedName name="DA_28">'[21]WEO LINK'!#REF!</definedName>
    <definedName name="DA_66">'[22]WEO LINK'!#REF!</definedName>
    <definedName name="DAB">'[21]WEO LINK'!#REF!</definedName>
    <definedName name="DAB_11">'[22]WEO LINK'!#REF!</definedName>
    <definedName name="DAB_20">'[21]WEO LINK'!#REF!</definedName>
    <definedName name="DAB_28">'[21]WEO LINK'!#REF!</definedName>
    <definedName name="DAB_66">'[22]WEO LINK'!#REF!</definedName>
    <definedName name="DABproj">NA()</definedName>
    <definedName name="DAG">'[21]WEO LINK'!#REF!</definedName>
    <definedName name="DAG_11">'[22]WEO LINK'!#REF!</definedName>
    <definedName name="DAG_20">'[21]WEO LINK'!#REF!</definedName>
    <definedName name="DAG_28">'[21]WEO LINK'!#REF!</definedName>
    <definedName name="DAG_66">'[22]WEO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'[31]Codes'!$H$2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'[21]Data _ Calc'!#REF!</definedName>
    <definedName name="date1_22">'[21]Main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'[21]WEO LINK'!#REF!</definedName>
    <definedName name="DB_11">'[22]WEO LINK'!#REF!</definedName>
    <definedName name="DB_20">'[21]WEO LINK'!#REF!</definedName>
    <definedName name="DB_28">'[21]WEO LINK'!#REF!</definedName>
    <definedName name="DB_66">'[22]WEO LINK'!#REF!</definedName>
    <definedName name="DBproj">NA()</definedName>
    <definedName name="DDRB">'[21]WEO LINK'!#REF!</definedName>
    <definedName name="DDRB_11">'[22]WEO LINK'!#REF!</definedName>
    <definedName name="DDRB_20">'[21]WEO LINK'!#REF!</definedName>
    <definedName name="DDRB_28">'[21]WEO LINK'!#REF!</definedName>
    <definedName name="DDRB_66">'[22]WEO LINK'!#REF!</definedName>
    <definedName name="DDRO">'[21]WEO LINK'!#REF!</definedName>
    <definedName name="DDRO_11">'[22]WEO LINK'!#REF!</definedName>
    <definedName name="DDRO_20">'[21]WEO LINK'!#REF!</definedName>
    <definedName name="DDRO_28">'[21]WEO LINK'!#REF!</definedName>
    <definedName name="DDRO_66">'[22]WEO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'[21]WEO LINK'!#REF!</definedName>
    <definedName name="DG_11">'[22]WEO LINK'!#REF!</definedName>
    <definedName name="DG_20">'[21]WEO LINK'!#REF!</definedName>
    <definedName name="DG_28">'[21]WEO LINK'!#REF!</definedName>
    <definedName name="DG_66">'[22]WEO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'[30]NIR__'!$A$123:$AM$181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'[21]WEO LINK'!#REF!</definedName>
    <definedName name="DSI_11">'[22]WEO LINK'!#REF!</definedName>
    <definedName name="DSI_20">'[21]WEO LINK'!#REF!</definedName>
    <definedName name="DSI_28">'[21]WEO LINK'!#REF!</definedName>
    <definedName name="DSI_66">'[22]WEO LINK'!#REF!</definedName>
    <definedName name="DSIB">'[21]WEO LINK'!#REF!</definedName>
    <definedName name="DSIB_11">'[22]WEO LINK'!#REF!</definedName>
    <definedName name="DSIB_20">'[21]WEO LINK'!#REF!</definedName>
    <definedName name="DSIB_28">'[21]WEO LINK'!#REF!</definedName>
    <definedName name="DSIB_66">'[22]WEO LINK'!#REF!</definedName>
    <definedName name="DSIBproj">NA()</definedName>
    <definedName name="DSIG">'[21]WEO LINK'!#REF!</definedName>
    <definedName name="DSIG_11">'[22]WEO LINK'!#REF!</definedName>
    <definedName name="DSIG_20">'[21]WEO LINK'!#REF!</definedName>
    <definedName name="DSIG_28">'[21]WEO LINK'!#REF!</definedName>
    <definedName name="DSIG_66">'[22]WEO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'[21]WEO LINK'!#REF!</definedName>
    <definedName name="DSP_11">'[22]WEO LINK'!#REF!</definedName>
    <definedName name="DSP_20">'[21]WEO LINK'!#REF!</definedName>
    <definedName name="DSP_28">'[21]WEO LINK'!#REF!</definedName>
    <definedName name="DSP_66">'[22]WEO LINK'!#REF!</definedName>
    <definedName name="DSPB">'[21]WEO LINK'!#REF!</definedName>
    <definedName name="DSPB_11">'[22]WEO LINK'!#REF!</definedName>
    <definedName name="DSPB_20">'[21]WEO LINK'!#REF!</definedName>
    <definedName name="DSPB_28">'[21]WEO LINK'!#REF!</definedName>
    <definedName name="DSPB_66">'[22]WEO LINK'!#REF!</definedName>
    <definedName name="DSPBproj">NA()</definedName>
    <definedName name="DSPG">'[21]WEO LINK'!#REF!</definedName>
    <definedName name="DSPG_11">'[22]WEO LINK'!#REF!</definedName>
    <definedName name="DSPG_20">'[21]WEO LINK'!#REF!</definedName>
    <definedName name="DSPG_28">'[21]WEO LINK'!#REF!</definedName>
    <definedName name="DSPG_66">'[22]WEO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'[21]WEO LINK'!#REF!</definedName>
    <definedName name="EDNA_B_11">'[22]WEO LINK'!#REF!</definedName>
    <definedName name="EDNA_B_20">'[21]WEO LINK'!#REF!</definedName>
    <definedName name="EDNA_B_28">'[21]WEO LINK'!#REF!</definedName>
    <definedName name="EDNA_B_66">'[22]WEO LINK'!#REF!</definedName>
    <definedName name="EDNA_D">'[21]WEO LINK'!#REF!</definedName>
    <definedName name="EDNA_D_11">'[22]WEO LINK'!#REF!</definedName>
    <definedName name="EDNA_D_20">'[21]WEO LINK'!#REF!</definedName>
    <definedName name="EDNA_D_28">'[21]WEO LINK'!#REF!</definedName>
    <definedName name="EDNA_D_66">'[22]WEO LINK'!#REF!</definedName>
    <definedName name="EDNA_T">'[21]WEO LINK'!#REF!</definedName>
    <definedName name="EDNA_T_11">'[22]WEO LINK'!#REF!</definedName>
    <definedName name="EDNA_T_20">'[21]WEO LINK'!#REF!</definedName>
    <definedName name="EDNA_T_28">'[21]WEO LINK'!#REF!</definedName>
    <definedName name="EDNA_T_66">'[22]WEO LINK'!#REF!</definedName>
    <definedName name="EDNE">'[21]WEO LINK'!#REF!</definedName>
    <definedName name="EDNE_11">'[22]WEO LINK'!#REF!</definedName>
    <definedName name="EDNE_20">'[21]WEO LINK'!#REF!</definedName>
    <definedName name="EDNE_28">'[21]WEO LINK'!#REF!</definedName>
    <definedName name="EDNE_66">'[22]WEO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'[21]WEO LINK'!#REF!</definedName>
    <definedName name="ENDA_11">'[22]WEO LINK'!#REF!</definedName>
    <definedName name="ENDA_14">#REF!</definedName>
    <definedName name="ENDA_2">NA()</definedName>
    <definedName name="ENDA_20">'[21]WEO LINK'!#REF!</definedName>
    <definedName name="ENDA_25">#REF!</definedName>
    <definedName name="ENDA_28">'[21]WEO LINK'!#REF!</definedName>
    <definedName name="ENDA_66">'[22]WEO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_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'[22]Expenditures'!#REF!</definedName>
    <definedName name="expperc_20">#REF!</definedName>
    <definedName name="expperc_28">#REF!</definedName>
    <definedName name="expperc_64">#REF!</definedName>
    <definedName name="expperc_66">'[22]Expenditures'!#REF!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'[51]Index'!$C$21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'[23]Q4'!$E$19:$AH$19</definedName>
    <definedName name="GCB_NGDP_14">NA()</definedName>
    <definedName name="GCB_NGDP_2">NA()</definedName>
    <definedName name="GCB_NGDP_25">NA()</definedName>
    <definedName name="GCB_NGDP_66">'[23]Q4'!$E$19:$AH$19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'[25]IN'!$D$66:$BO$66</definedName>
    <definedName name="GDP_1999_Constant">#REF!</definedName>
    <definedName name="GDP_1999_Current">#REF!</definedName>
    <definedName name="gdp_2">'[25]IN'!$D$66:$BO$66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'[25]IN'!$D$66:$BO$66</definedName>
    <definedName name="gdp_28">'[25]IN'!$D$66:$BO$66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'[23]Q4'!$E$38:$AH$38</definedName>
    <definedName name="GGB_NGDP_14">NA()</definedName>
    <definedName name="GGB_NGDP_2">NA()</definedName>
    <definedName name="GGB_NGDP_25">NA()</definedName>
    <definedName name="GGB_NGDP_66">'[23]Q4'!$E$38:$AH$38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'[43]NPV_base'!#REF!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'[18]interv'!$A$1:$H$23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'[29]IMP'!#REF!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'[43]NPV_base'!#REF!</definedName>
    <definedName name="InterestRate">#REF!</definedName>
    <definedName name="invtab">'[19]BFtab10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'[24]KA'!$E$10:$BP$10</definedName>
    <definedName name="ka_11">'[26]KA'!$E$10:$BP$10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'[21]WEO LINK'!#REF!</definedName>
    <definedName name="MCV_14">NA()</definedName>
    <definedName name="MCV_2">NA()</definedName>
    <definedName name="MCV_20">'[21]WEO LINK'!#REF!</definedName>
    <definedName name="MCV_25">NA()</definedName>
    <definedName name="MCV_28">'[21]WEO LINK'!#REF!</definedName>
    <definedName name="MCV_35">'[59]Q2'!$E$63:$AH$63</definedName>
    <definedName name="MCV_B">'[21]WEO LINK'!#REF!</definedName>
    <definedName name="MCV_B_11">'[22]WEO LINK'!#REF!</definedName>
    <definedName name="MCV_B_14">#REF!</definedName>
    <definedName name="MCV_B_2">NA()</definedName>
    <definedName name="MCV_B_20">'[21]WEO LINK'!#REF!</definedName>
    <definedName name="MCV_B_25">#REF!</definedName>
    <definedName name="MCV_B_28">'[21]WEO LINK'!#REF!</definedName>
    <definedName name="MCV_B_66">'[22]WEO LINK'!#REF!</definedName>
    <definedName name="MCV_B1">#REF!</definedName>
    <definedName name="MCV_D">'[21]WEO LINK'!#REF!</definedName>
    <definedName name="MCV_D_11">'[22]WEO LINK'!#REF!</definedName>
    <definedName name="MCV_D_14">NA()</definedName>
    <definedName name="MCV_D_2">NA()</definedName>
    <definedName name="MCV_D_20">'[21]WEO LINK'!#REF!</definedName>
    <definedName name="MCV_D_25">NA()</definedName>
    <definedName name="MCV_D_28">'[21]WEO LINK'!#REF!</definedName>
    <definedName name="MCV_D_66">'[22]WEO LINK'!#REF!</definedName>
    <definedName name="MCV_D1">#REF!</definedName>
    <definedName name="MCV_N">'[21]WEO LINK'!#REF!</definedName>
    <definedName name="MCV_N_14">NA()</definedName>
    <definedName name="MCV_N_2">NA()</definedName>
    <definedName name="MCV_N_20">'[21]WEO LINK'!#REF!</definedName>
    <definedName name="MCV_N_25">NA()</definedName>
    <definedName name="MCV_N_28">'[21]WEO LINK'!#REF!</definedName>
    <definedName name="MCV_T">'[21]WEO LINK'!#REF!</definedName>
    <definedName name="MCV_T_11">'[22]WEO LINK'!#REF!</definedName>
    <definedName name="MCV_T_14">NA()</definedName>
    <definedName name="MCV_T_2">NA()</definedName>
    <definedName name="MCV_T_20">'[21]WEO LINK'!#REF!</definedName>
    <definedName name="MCV_T_25">NA()</definedName>
    <definedName name="MCV_T_28">'[21]WEO LINK'!#REF!</definedName>
    <definedName name="MCV_T_66">'[22]WEO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'[25]CAgds'!$D$14:$BO$14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'[18]monimp'!$A$88:$F$92</definedName>
    <definedName name="MIMPALL">'[18]monimp'!$A$67:$F$88</definedName>
    <definedName name="minc">'[25]CAinc'!$D$14:$BO$14</definedName>
    <definedName name="minc_11">'[60]CAinc'!$D$14:$BO$14</definedName>
    <definedName name="MISC3">#REF!</definedName>
    <definedName name="MISC4">'[4]OUTPUT'!#REF!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'[25]CAnfs'!$D$14:$BO$14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'[18]Montabs'!$B$315:$CO$371</definedName>
    <definedName name="MONSURR">'[18]Montabs'!$B$374:$CO$425</definedName>
    <definedName name="MONSURVEY">'[18]Montabs'!$B$243:$CQ$311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'[21]Data _ Calc'!#REF!</definedName>
    <definedName name="name1_20">#REF!</definedName>
    <definedName name="name1_22">'[21]Main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'[19]BFtab10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'[30]NIR__'!$A$77:$AM$118</definedName>
    <definedName name="NBUNIR">'[30]NIR__'!$A$4:$AM$72</definedName>
    <definedName name="NC_R">'[32]weo_real'!#REF!</definedName>
    <definedName name="NCG">'[21]WEO LINK'!#REF!</definedName>
    <definedName name="NCG_14">NA()</definedName>
    <definedName name="NCG_2">NA()</definedName>
    <definedName name="NCG_20">'[21]WEO LINK'!#REF!</definedName>
    <definedName name="NCG_25">NA()</definedName>
    <definedName name="NCG_28">'[21]WEO LINK'!#REF!</definedName>
    <definedName name="NCG_R">'[21]WEO LINK'!#REF!</definedName>
    <definedName name="NCG_R_14">NA()</definedName>
    <definedName name="NCG_R_2">NA()</definedName>
    <definedName name="NCG_R_20">'[21]WEO LINK'!#REF!</definedName>
    <definedName name="NCG_R_25">NA()</definedName>
    <definedName name="NCG_R_28">'[21]WEO LINK'!#REF!</definedName>
    <definedName name="NCP">'[21]WEO LINK'!#REF!</definedName>
    <definedName name="NCP_14">NA()</definedName>
    <definedName name="NCP_2">NA()</definedName>
    <definedName name="NCP_20">'[21]WEO LINK'!#REF!</definedName>
    <definedName name="NCP_25">NA()</definedName>
    <definedName name="NCP_28">'[21]WEO LINK'!#REF!</definedName>
    <definedName name="NCP_R">'[21]WEO LINK'!#REF!</definedName>
    <definedName name="NCP_R_14">NA()</definedName>
    <definedName name="NCP_R_2">NA()</definedName>
    <definedName name="NCP_R_20">'[21]WEO LINK'!#REF!</definedName>
    <definedName name="NCP_R_25">NA()</definedName>
    <definedName name="NCP_R_28">'[21]WEO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'[21]Data _ Calc'!#REF!</definedName>
    <definedName name="newt2_22">'[21]Main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'[32]weo_real'!#REF!</definedName>
    <definedName name="NFB_R_GDP">'[32]weo_real'!#REF!</definedName>
    <definedName name="NFI">'[21]WEO LINK'!#REF!</definedName>
    <definedName name="NFI_14">NA()</definedName>
    <definedName name="NFI_2">NA()</definedName>
    <definedName name="NFI_20">'[21]WEO LINK'!#REF!</definedName>
    <definedName name="NFI_25">NA()</definedName>
    <definedName name="NFI_28">'[21]WEO LINK'!#REF!</definedName>
    <definedName name="NFI_R">'[21]WEO LINK'!#REF!</definedName>
    <definedName name="NFI_R_14">NA()</definedName>
    <definedName name="NFI_R_2">NA()</definedName>
    <definedName name="NFI_R_20">'[21]WEO LINK'!#REF!</definedName>
    <definedName name="NFI_R_25">NA()</definedName>
    <definedName name="NFI_R_28">'[21]WEO LINK'!#REF!</definedName>
    <definedName name="NGDP">'[21]WEO LINK'!#REF!</definedName>
    <definedName name="NGDP_14">NA()</definedName>
    <definedName name="NGDP_2">NA()</definedName>
    <definedName name="NGDP_20">'[21]WEO LINK'!#REF!</definedName>
    <definedName name="NGDP_25">NA()</definedName>
    <definedName name="NGDP_28">'[21]WEO LINK'!#REF!</definedName>
    <definedName name="NGDP_35">'[59]Q2'!$E$47:$AH$47</definedName>
    <definedName name="NGDP_DG">NA()</definedName>
    <definedName name="NGDP_R">'[21]WEO LINK'!#REF!</definedName>
    <definedName name="NGDP_R_14">NA()</definedName>
    <definedName name="NGDP_R_2">NA()</definedName>
    <definedName name="NGDP_R_20">'[21]WEO LINK'!#REF!</definedName>
    <definedName name="NGDP_R_25">NA()</definedName>
    <definedName name="NGDP_R_28">'[21]WEO LINK'!#REF!</definedName>
    <definedName name="NGDP_RG">'[23]Q1'!$E$51:$AH$51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'[21]WEO LINK'!#REF!</definedName>
    <definedName name="NGS_20">'[21]WEO LINK'!#REF!</definedName>
    <definedName name="NGS_28">'[21]WEO LINK'!#REF!</definedName>
    <definedName name="NGS_NGDP">NA()</definedName>
    <definedName name="NI_R">'[32]weo_real'!#REF!</definedName>
    <definedName name="NINV">'[21]WEO LINK'!#REF!</definedName>
    <definedName name="NINV_14">NA()</definedName>
    <definedName name="NINV_2">NA()</definedName>
    <definedName name="NINV_20">'[21]WEO LINK'!#REF!</definedName>
    <definedName name="NINV_25">NA()</definedName>
    <definedName name="NINV_28">'[21]WEO LINK'!#REF!</definedName>
    <definedName name="NINV_R">'[21]WEO LINK'!#REF!</definedName>
    <definedName name="NINV_R_14">NA()</definedName>
    <definedName name="NINV_R_2">NA()</definedName>
    <definedName name="NINV_R_20">'[21]WEO LINK'!#REF!</definedName>
    <definedName name="NINV_R_25">NA()</definedName>
    <definedName name="NINV_R_28">'[21]WEO LINK'!#REF!</definedName>
    <definedName name="NINV_R_GDP">'[32]weo_real'!#REF!</definedName>
    <definedName name="NIR">'[18]junk'!$A$108:$F$137</definedName>
    <definedName name="NIRCURR">#REF!</definedName>
    <definedName name="NLG">#REF!</definedName>
    <definedName name="NM">'[21]WEO LINK'!#REF!</definedName>
    <definedName name="NM_14">NA()</definedName>
    <definedName name="NM_2">NA()</definedName>
    <definedName name="NM_20">'[21]WEO LINK'!#REF!</definedName>
    <definedName name="NM_25">NA()</definedName>
    <definedName name="NM_28">'[21]WEO LINK'!#REF!</definedName>
    <definedName name="NM_R">'[21]WEO LINK'!#REF!</definedName>
    <definedName name="NM_R_14">NA()</definedName>
    <definedName name="NM_R_2">NA()</definedName>
    <definedName name="NM_R_20">'[21]WEO LINK'!#REF!</definedName>
    <definedName name="NM_R_25">NA()</definedName>
    <definedName name="NM_R_28">'[21]WEO LINK'!#REF!</definedName>
    <definedName name="nman">nman</definedName>
    <definedName name="NMG_R">'[21]WEO LINK'!#REF!</definedName>
    <definedName name="NMG_R_20">'[21]WEO LINK'!#REF!</definedName>
    <definedName name="NMG_R_28">'[21]WEO LINK'!#REF!</definedName>
    <definedName name="NMG_RG">NA()</definedName>
    <definedName name="NMS_R">'[32]weo_real'!#REF!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'[32]weo_real'!#REF!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'[21]WEO LINK'!#REF!</definedName>
    <definedName name="NX_14">NA()</definedName>
    <definedName name="NX_2">NA()</definedName>
    <definedName name="NX_20">'[21]WEO LINK'!#REF!</definedName>
    <definedName name="NX_25">NA()</definedName>
    <definedName name="NX_28">'[21]WEO LINK'!#REF!</definedName>
    <definedName name="NX_R">'[21]WEO LINK'!#REF!</definedName>
    <definedName name="NX_R_14">NA()</definedName>
    <definedName name="NX_R_2">NA()</definedName>
    <definedName name="NX_R_20">'[21]WEO LINK'!#REF!</definedName>
    <definedName name="NX_R_25">NA()</definedName>
    <definedName name="NX_R_28">'[21]WEO LINK'!#REF!</definedName>
    <definedName name="NXG_R">'[21]WEO LINK'!#REF!</definedName>
    <definedName name="NXG_R_20">'[21]WEO LINK'!#REF!</definedName>
    <definedName name="NXG_R_28">'[21]WEO LINK'!#REF!</definedName>
    <definedName name="NXG_RG">NA()</definedName>
    <definedName name="NXS_R">'[32]weo_real'!#REF!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'[32]weo_real'!#REF!</definedName>
    <definedName name="pchNMG_R">'[23]Q1'!$E$45:$AH$45</definedName>
    <definedName name="pchNX_R">'[32]weo_real'!#REF!</definedName>
    <definedName name="pchNXG_R">'[23]Q1'!$E$36:$AH$36</definedName>
    <definedName name="pchTX_D">#REF!</definedName>
    <definedName name="pchTXG_D">#REF!</definedName>
    <definedName name="pchWPCP33_D">#REF!</definedName>
    <definedName name="pclub">#REF!</definedName>
    <definedName name="PCPI">'[21]WEO LINK'!#REF!</definedName>
    <definedName name="PCPI_20">'[21]WEO LINK'!#REF!</definedName>
    <definedName name="PCPI_28">'[21]WEO LINK'!#REF!</definedName>
    <definedName name="PCPIG">'[23]Q3'!$E$22:$AH$22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'[19]BFtab10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'[68]WPI'!#REF!</definedName>
    <definedName name="PPPWGT">NA()</definedName>
    <definedName name="PRICES">#REF!</definedName>
    <definedName name="print_aea">#REF!</definedName>
    <definedName name="_xlnm.Print_Area" localSheetId="0">'februarie 2021 '!$A$1:$S$68</definedName>
    <definedName name="PRINT_AREA_MI">'[8]EU2DBase'!$C$12:$U$156</definedName>
    <definedName name="Print_Area1">'[69]Tab16_2000_'!$A$1:$G$33</definedName>
    <definedName name="Print_Area2">'[69]Tab16_2000_'!$A$1:$G$33</definedName>
    <definedName name="Print_Area3">'[69]Tab16_2000_'!$A$1:$G$33</definedName>
    <definedName name="_xlnm.Print_Titles" localSheetId="0">'februarie 2021 '!$13:$18</definedName>
    <definedName name="PRINT_TITLES_MI">#REF!</definedName>
    <definedName name="Print1">'[70]DATA'!$A$2:$BK$75</definedName>
    <definedName name="Print2">'[70]DATA'!$A$77:$AX$111</definedName>
    <definedName name="Print3">'[70]DATA'!$A$112:$CH$112</definedName>
    <definedName name="Print4">'[70]DATA'!$A$113:$AX$125</definedName>
    <definedName name="Print5">'[70]DATA'!$A$128:$AM$133</definedName>
    <definedName name="Print6">'[70]DATA'!#REF!</definedName>
    <definedName name="Print6_9">'[70]DATA'!$A$135:$N$199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'[71]Debtind:2001_02 Debt Service '!$B$2:$J$72</definedName>
    <definedName name="PROJ">'[71]XMS:MT_Low'!$B$2:$N$57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'[72]GRAFPROM'!#REF!</definedName>
    <definedName name="ProposedCredits">#REF!</definedName>
    <definedName name="prt">'[18]real'!$A$1:$V$98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'[24]INweo'!$E$20:$BP$20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'[24]INweo'!$E$21:$BP$21</definedName>
    <definedName name="Ratios">#REF!</definedName>
    <definedName name="Ratios_14">#REF!</definedName>
    <definedName name="Ratios_25">#REF!</definedName>
    <definedName name="REA_EXP">'[73]OUT'!$L$46:$S$88</definedName>
    <definedName name="REA_SEC">'[73]OUT'!$L$191:$S$218</definedName>
    <definedName name="REAL">#REF!</definedName>
    <definedName name="REAL_SAV">'[73]OUT'!$L$8:$S$30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'[18]Montabs'!$B$482:$AJ$533</definedName>
    <definedName name="REDCBACC">'[18]Montabs'!$B$482:$AM$533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'[18]Montabs'!$B$537:$AM$589</definedName>
    <definedName name="REDMS">'[18]Montabs'!$B$536:$AJ$589</definedName>
    <definedName name="REDTab10">'[74]Documents'!$B$454:$H$501</definedName>
    <definedName name="REDTab35">'[75]RED'!#REF!</definedName>
    <definedName name="REDTab43a">#REF!</definedName>
    <definedName name="REDTab43b">#REF!</definedName>
    <definedName name="REDTab6">'[74]Documents'!$B$273:$G$320</definedName>
    <definedName name="REDTab8">'[74]Documents'!$B$349:$G$383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'[76]Setup'!$A$1:$A$3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'[17]Output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'[73]IN'!$B$22:$S$49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'[17]Output data'!#REF!</definedName>
    <definedName name="SRTab6">#REF!</definedName>
    <definedName name="SRTab7">'[75]RED'!#REF!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'[77]IMATA'!$B$45:$B$108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'[78]a45'!#REF!</definedName>
    <definedName name="Stocks_Form">'[78]a45'!#REF!</definedName>
    <definedName name="Stocks_IDs">'[78]a45'!#REF!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'[74]Prices'!$A$99:$J$131</definedName>
    <definedName name="T11IMW">'[74]Labor'!$B$3:$J$45</definedName>
    <definedName name="T12ULC">'[74]Labor'!$B$53:$J$97</definedName>
    <definedName name="T13LFE">'[74]Labor'!$B$155:$I$200</definedName>
    <definedName name="T14EPE">'[74]Labor'!$B$256:$J$309</definedName>
    <definedName name="T15ROP">#REF!</definedName>
    <definedName name="T16OPU">#REF!</definedName>
    <definedName name="t1a">#REF!</definedName>
    <definedName name="t2a">#REF!</definedName>
    <definedName name="T2YSECREA">'[79]GDPSEC'!$A$11:$M$80</definedName>
    <definedName name="t3a">#REF!</definedName>
    <definedName name="T3YSECNOM">'[79]GDPSEC'!$A$93:$M$153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'[74]Prices'!$A$3:$R$47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'[80]RED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'[80]RED tables'!#REF!</definedName>
    <definedName name="tab23">#REF!</definedName>
    <definedName name="tab23_11">'[80]RED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'[80]RED tables'!#REF!</definedName>
    <definedName name="tab24">#REF!</definedName>
    <definedName name="tab24_11">'[80]RED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'[80]RED tables'!#REF!</definedName>
    <definedName name="tab25">#REF!</definedName>
    <definedName name="tab25_11">'[80]RED tables'!#REF!</definedName>
    <definedName name="tab25_20">#REF!</definedName>
    <definedName name="tab25_28">#REF!</definedName>
    <definedName name="tab25_66">'[80]RED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'[81]E'!$A$1:$AK$43</definedName>
    <definedName name="tab4_14">#REF!</definedName>
    <definedName name="tab4_2">#REF!</definedName>
    <definedName name="tab4_25">#REF!</definedName>
    <definedName name="tab4_28">#REF!</definedName>
    <definedName name="TAB4_66">'[81]E'!$A$1:$AK$43</definedName>
    <definedName name="tab43">#REF!</definedName>
    <definedName name="tab44">#REF!</definedName>
    <definedName name="TAB4A">'[81]E'!$B$102:$AK$153</definedName>
    <definedName name="TAB4B">'[81]E'!$B$48:$AK$100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'[82]Table'!$A$1:$AA$81</definedName>
    <definedName name="Table__47">'[83]RED47'!$A$1:$I$53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'[84]Table'!$A$3:$AB$70</definedName>
    <definedName name="Table_debt_14">#REF!</definedName>
    <definedName name="Table_debt_25">#REF!</definedName>
    <definedName name="Table_debt_new">'[85]Table'!$A$3:$AB$70</definedName>
    <definedName name="Table_debt_new_11">'[86]Table'!$A$3:$AB$70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'[73]Labor'!$A$1:$X$58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'[84]Table_GEF'!$B$2:$T$51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'[21]WEO LINK'!#REF!</definedName>
    <definedName name="TMG_D_11">'[22]WEO LINK'!#REF!</definedName>
    <definedName name="TMG_D_14">'[27]Q5'!$E$23:$AH$23</definedName>
    <definedName name="TMG_D_2">'[27]Q5'!$E$23:$AH$23</definedName>
    <definedName name="TMG_D_20">'[21]WEO LINK'!#REF!</definedName>
    <definedName name="TMG_D_25">'[27]Q5'!$E$23:$AH$23</definedName>
    <definedName name="TMG_D_28">'[21]WEO LINK'!#REF!</definedName>
    <definedName name="TMG_D_66">'[22]WEO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'[21]WEO LINK'!#REF!</definedName>
    <definedName name="TMGO_11">'[22]WEO LINK'!#REF!</definedName>
    <definedName name="TMGO_14">NA()</definedName>
    <definedName name="TMGO_2">NA()</definedName>
    <definedName name="TMGO_20">'[21]WEO LINK'!#REF!</definedName>
    <definedName name="TMGO_25">NA()</definedName>
    <definedName name="TMGO_28">'[21]WEO LINK'!#REF!</definedName>
    <definedName name="TMGO_66">'[22]WEO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'[21]WEO LINK'!#REF!</definedName>
    <definedName name="TXG_D_11">'[22]WEO LINK'!#REF!</definedName>
    <definedName name="TXG_D_14">NA()</definedName>
    <definedName name="TXG_D_2">NA()</definedName>
    <definedName name="TXG_D_20">'[21]WEO LINK'!#REF!</definedName>
    <definedName name="TXG_D_25">NA()</definedName>
    <definedName name="TXG_D_28">'[21]WEO LINK'!#REF!</definedName>
    <definedName name="TXG_D_66">'[22]WEO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'[21]WEO LINK'!#REF!</definedName>
    <definedName name="TXGO_11">'[22]WEO LINK'!#REF!</definedName>
    <definedName name="TXGO_14">NA()</definedName>
    <definedName name="TXGO_2">NA()</definedName>
    <definedName name="TXGO_20">'[21]WEO LINK'!#REF!</definedName>
    <definedName name="TXGO_25">NA()</definedName>
    <definedName name="TXGO_28">'[21]WEO LINK'!#REF!</definedName>
    <definedName name="TXGO_66">'[22]WEO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'[18]Montabs:junk'!$B$17:$U$38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'[25]CAgds'!$D$12:$BO$12</definedName>
    <definedName name="xgoods_11">'[60]CAgds'!$D$12:$BO$12</definedName>
    <definedName name="XGS">#REF!</definedName>
    <definedName name="xinc">'[25]CAinc'!$D$12:$BO$12</definedName>
    <definedName name="xinc_11">'[60]CAinc'!$D$12:$BO$12</definedName>
    <definedName name="xnfs">'[25]CAnfs'!$D$12:$BO$12</definedName>
    <definedName name="xnfs_11">'[60]CAnfs'!$D$12:$BO$12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'[87]Table'!$A$3:$AB$70</definedName>
    <definedName name="xxxxx_11">'[88]Table'!$A$3:$AB$70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'[89]ass'!$7:$7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'[90]oth'!$17:$17</definedName>
    <definedName name="zRoWCPIchange">#REF!</definedName>
    <definedName name="zRoWCPIchange_14">#REF!</definedName>
    <definedName name="zRoWCPIchange_25">#REF!</definedName>
    <definedName name="zSDReRate">'[90]ass'!$24:$24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'[91]до викупа'!$E$664</definedName>
  </definedNames>
  <calcPr fullCalcOnLoad="1"/>
</workbook>
</file>

<file path=xl/sharedStrings.xml><?xml version="1.0" encoding="utf-8"?>
<sst xmlns="http://schemas.openxmlformats.org/spreadsheetml/2006/main" count="113" uniqueCount="105">
  <si>
    <t>Anexa nr.1</t>
  </si>
  <si>
    <t xml:space="preserve">BUGETUL GENERAL CONSOLIDAT </t>
  </si>
  <si>
    <t>Realizări 01.01 - 28.02.2021</t>
  </si>
  <si>
    <t>PIB 2021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</si>
  <si>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</si>
  <si>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</si>
  <si>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</si>
  <si>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</si>
  <si>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</si>
  <si>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</si>
  <si>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Eximbank</t>
  </si>
  <si>
    <t>Total</t>
  </si>
  <si>
    <t xml:space="preserve">Transferuri </t>
  </si>
  <si>
    <t>Opera-</t>
  </si>
  <si>
    <t>Buget general consolidat</t>
  </si>
  <si>
    <t>de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</si>
  <si>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</si>
  <si>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</si>
  <si>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</si>
  <si>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</si>
  <si>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</si>
  <si>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</si>
  <si>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</si>
  <si>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</si>
  <si>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</si>
  <si>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</si>
  <si>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</si>
  <si>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</si>
  <si>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</si>
  <si>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</si>
  <si>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</si>
  <si>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</si>
  <si>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</si>
  <si>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</si>
  <si>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</si>
  <si>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</si>
  <si>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</si>
  <si>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</si>
  <si>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</si>
  <si>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</si>
  <si>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</si>
  <si>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</si>
  <si>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</si>
  <si>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</si>
  <si>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</si>
  <si>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</si>
  <si>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</si>
  <si>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</si>
  <si>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</si>
  <si>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</si>
  <si>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</si>
  <si>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</si>
  <si>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</si>
  <si>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</si>
  <si>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</si>
  <si>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</si>
  <si>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</si>
  <si>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</si>
  <si>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</si>
  <si>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</si>
  <si>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</si>
  <si>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</si>
  <si>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</si>
  <si>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</si>
  <si>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</si>
  <si>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</si>
  <si>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</si>
  <si>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</si>
  <si>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</si>
  <si>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</si>
  <si>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</si>
  <si>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</si>
  <si>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</si>
  <si>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</si>
  <si>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  Contributii de asigurari</t>
  </si>
  <si>
    <t xml:space="preserve">  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</si>
  <si>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</si>
  <si>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</si>
  <si>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</si>
  <si>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</si>
  <si>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</si>
  <si>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în curs de distribuire</t>
  </si>
  <si>
    <t xml:space="preserve">Alte sume primite de la UE 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</si>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</sst>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"/>
    <numFmt numFmtId="167" formatCode="#,##0.000000"/>
    <numFmt numFmtId="168" formatCode="#,##0.0000000"/>
    <numFmt numFmtId="169" formatCode="#,##0.00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sz val="13"/>
      <name val="Arial"/>
      <family val="2"/>
    </font>
    <font>
      <sz val="14"/>
      <color indexed="8"/>
      <name val="Arial"/>
      <family val="2"/>
    </font>
    <font>
      <b/>
      <sz val="13"/>
      <color indexed="10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165" fontId="27" fillId="33" borderId="0" xfId="0" applyNumberFormat="1" applyFont="1" applyFill="1" applyAlignment="1" applyProtection="1">
      <alignment horizontal="center"/>
      <protection locked="0"/>
    </xf>
    <xf numFmtId="0" fontId="0" fillId="33" borderId="0" xfId="0" applyFont="1" applyFill="1" applyAlignment="1">
      <alignment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0" fontId="0" fillId="33" borderId="0" xfId="0" applyFont="1" applyFill="1" applyAlignment="1">
      <alignment/>
    </xf>
    <xf numFmtId="164" fontId="22" fillId="33" borderId="0" xfId="0" applyNumberFormat="1" applyFont="1" applyFill="1" applyBorder="1" applyAlignment="1" applyProtection="1">
      <alignment horizontal="left" vertic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21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center" vertical="center"/>
      <protection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right"/>
      <protection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/>
      <protection locked="0"/>
    </xf>
    <xf numFmtId="165" fontId="22" fillId="33" borderId="0" xfId="0" applyNumberFormat="1" applyFont="1" applyFill="1" applyAlignment="1" applyProtection="1">
      <alignment horizontal="right"/>
      <protection locked="0"/>
    </xf>
    <xf numFmtId="164" fontId="19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 horizontal="right"/>
      <protection locked="0"/>
    </xf>
    <xf numFmtId="164" fontId="24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center"/>
      <protection locked="0"/>
    </xf>
    <xf numFmtId="0" fontId="22" fillId="33" borderId="0" xfId="55" applyFont="1" applyFill="1" applyBorder="1" applyAlignment="1">
      <alignment horizontal="center"/>
      <protection/>
    </xf>
    <xf numFmtId="49" fontId="21" fillId="33" borderId="0" xfId="55" applyNumberFormat="1" applyFont="1" applyFill="1" applyBorder="1" applyAlignment="1" applyProtection="1">
      <alignment horizontal="center"/>
      <protection locked="0"/>
    </xf>
    <xf numFmtId="49" fontId="21" fillId="33" borderId="0" xfId="0" applyNumberFormat="1" applyFont="1" applyFill="1" applyBorder="1" applyAlignment="1" applyProtection="1">
      <alignment horizontal="center"/>
      <protection locked="0"/>
    </xf>
    <xf numFmtId="4" fontId="20" fillId="33" borderId="0" xfId="0" applyNumberFormat="1" applyFont="1" applyFill="1" applyBorder="1" applyAlignment="1" applyProtection="1">
      <alignment horizontal="center"/>
      <protection locked="0"/>
    </xf>
    <xf numFmtId="0" fontId="22" fillId="33" borderId="0" xfId="0" applyFont="1" applyFill="1" applyAlignment="1">
      <alignment horizontal="center"/>
    </xf>
    <xf numFmtId="165" fontId="18" fillId="33" borderId="0" xfId="0" applyNumberFormat="1" applyFont="1" applyFill="1" applyAlignment="1" applyProtection="1">
      <alignment/>
      <protection locked="0"/>
    </xf>
    <xf numFmtId="165" fontId="18" fillId="33" borderId="0" xfId="0" applyNumberFormat="1" applyFont="1" applyFill="1" applyAlignment="1" applyProtection="1">
      <alignment horizontal="center"/>
      <protection locked="0"/>
    </xf>
    <xf numFmtId="164" fontId="0" fillId="33" borderId="0" xfId="0" applyNumberFormat="1" applyFont="1" applyFill="1" applyBorder="1" applyAlignment="1">
      <alignment/>
    </xf>
    <xf numFmtId="4" fontId="21" fillId="33" borderId="0" xfId="0" applyNumberFormat="1" applyFont="1" applyFill="1" applyBorder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right"/>
      <protection locked="0"/>
    </xf>
    <xf numFmtId="167" fontId="20" fillId="33" borderId="0" xfId="0" applyNumberFormat="1" applyFont="1" applyFill="1" applyBorder="1" applyAlignment="1" applyProtection="1">
      <alignment horizontal="center"/>
      <protection locked="0"/>
    </xf>
    <xf numFmtId="165" fontId="20" fillId="33" borderId="0" xfId="0" applyNumberFormat="1" applyFont="1" applyFill="1" applyBorder="1" applyAlignment="1" applyProtection="1">
      <alignment horizontal="center"/>
      <protection locked="0"/>
    </xf>
    <xf numFmtId="165" fontId="20" fillId="33" borderId="0" xfId="0" applyNumberFormat="1" applyFont="1" applyFill="1" applyBorder="1" applyAlignment="1" applyProtection="1">
      <alignment/>
      <protection locked="0"/>
    </xf>
    <xf numFmtId="166" fontId="21" fillId="33" borderId="0" xfId="0" applyNumberFormat="1" applyFont="1" applyFill="1" applyBorder="1" applyAlignment="1" applyProtection="1">
      <alignment horizontal="center"/>
      <protection locked="0"/>
    </xf>
    <xf numFmtId="165" fontId="18" fillId="33" borderId="0" xfId="0" applyNumberFormat="1" applyFont="1" applyFill="1" applyBorder="1" applyAlignment="1" applyProtection="1">
      <alignment horizontal="center"/>
      <protection locked="0"/>
    </xf>
    <xf numFmtId="3" fontId="19" fillId="33" borderId="0" xfId="0" applyNumberFormat="1" applyFont="1" applyFill="1" applyBorder="1" applyAlignment="1" applyProtection="1">
      <alignment horizontal="right" vertical="center"/>
      <protection locked="0"/>
    </xf>
    <xf numFmtId="165" fontId="26" fillId="33" borderId="0" xfId="0" applyNumberFormat="1" applyFont="1" applyFill="1" applyAlignment="1" applyProtection="1">
      <alignment horizontal="center" vertical="center"/>
      <protection locked="0"/>
    </xf>
    <xf numFmtId="165" fontId="22" fillId="33" borderId="0" xfId="0" applyNumberFormat="1" applyFont="1" applyFill="1" applyAlignment="1" applyProtection="1">
      <alignment horizontal="center"/>
      <protection locked="0"/>
    </xf>
    <xf numFmtId="165" fontId="23" fillId="33" borderId="0" xfId="0" applyNumberFormat="1" applyFont="1" applyFill="1" applyBorder="1" applyAlignment="1" applyProtection="1">
      <alignment/>
      <protection locked="0"/>
    </xf>
    <xf numFmtId="164" fontId="25" fillId="33" borderId="0" xfId="0" applyNumberFormat="1" applyFont="1" applyFill="1" applyBorder="1" applyAlignment="1" applyProtection="1">
      <alignment/>
      <protection locked="0"/>
    </xf>
    <xf numFmtId="164" fontId="22" fillId="33" borderId="0" xfId="56" applyNumberFormat="1" applyFont="1" applyFill="1" applyAlignment="1">
      <alignment/>
      <protection/>
    </xf>
    <xf numFmtId="164" fontId="23" fillId="33" borderId="0" xfId="0" applyNumberFormat="1" applyFont="1" applyFill="1" applyBorder="1" applyAlignment="1" applyProtection="1">
      <alignment/>
      <protection locked="0"/>
    </xf>
    <xf numFmtId="164" fontId="20" fillId="33" borderId="0" xfId="0" applyNumberFormat="1" applyFont="1" applyFill="1" applyBorder="1" applyAlignment="1" applyProtection="1">
      <alignment/>
      <protection locked="0"/>
    </xf>
    <xf numFmtId="165" fontId="23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5" fontId="22" fillId="33" borderId="0" xfId="0" applyNumberFormat="1" applyFont="1" applyFill="1" applyBorder="1" applyAlignment="1" applyProtection="1" quotePrefix="1">
      <alignment horizontal="right"/>
      <protection locked="0"/>
    </xf>
    <xf numFmtId="164" fontId="18" fillId="33" borderId="0" xfId="0" applyNumberFormat="1" applyFont="1" applyFill="1" applyAlignment="1" applyProtection="1">
      <alignment horizontal="center" vertical="center"/>
      <protection/>
    </xf>
    <xf numFmtId="164" fontId="18" fillId="33" borderId="10" xfId="0" applyNumberFormat="1" applyFont="1" applyFill="1" applyBorder="1" applyAlignment="1" applyProtection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center" vertical="top" readingOrder="1"/>
      <protection/>
    </xf>
    <xf numFmtId="164" fontId="20" fillId="33" borderId="10" xfId="0" applyNumberFormat="1" applyFont="1" applyFill="1" applyBorder="1" applyAlignment="1" applyProtection="1">
      <alignment horizontal="center" vertical="top" readingOrder="1"/>
      <protection/>
    </xf>
    <xf numFmtId="164" fontId="22" fillId="33" borderId="10" xfId="0" applyNumberFormat="1" applyFont="1" applyFill="1" applyBorder="1" applyAlignment="1" applyProtection="1">
      <alignment horizontal="center" readingOrder="1"/>
      <protection locked="0"/>
    </xf>
    <xf numFmtId="164" fontId="22" fillId="33" borderId="10" xfId="0" applyNumberFormat="1" applyFont="1" applyFill="1" applyBorder="1" applyAlignment="1" applyProtection="1">
      <alignment horizontal="center" vertical="top" readingOrder="1"/>
      <protection/>
    </xf>
    <xf numFmtId="164" fontId="22" fillId="33" borderId="10" xfId="0" applyNumberFormat="1" applyFont="1" applyFill="1" applyBorder="1" applyAlignment="1">
      <alignment horizontal="center" vertical="top" wrapText="1"/>
    </xf>
    <xf numFmtId="164" fontId="28" fillId="33" borderId="0" xfId="0" applyNumberFormat="1" applyFont="1" applyFill="1" applyAlignment="1" applyProtection="1">
      <alignment horizontal="right" vertical="center"/>
      <protection locked="0"/>
    </xf>
    <xf numFmtId="0" fontId="18" fillId="33" borderId="0" xfId="0" applyFont="1" applyFill="1" applyBorder="1" applyAlignment="1">
      <alignment horizontal="center" vertical="top" readingOrder="1"/>
    </xf>
    <xf numFmtId="0" fontId="20" fillId="33" borderId="0" xfId="0" applyFont="1" applyFill="1" applyBorder="1" applyAlignment="1">
      <alignment horizontal="center" vertical="top" readingOrder="1"/>
    </xf>
    <xf numFmtId="0" fontId="18" fillId="33" borderId="0" xfId="0" applyFont="1" applyFill="1" applyBorder="1" applyAlignment="1">
      <alignment horizontal="center" vertical="top" wrapText="1" readingOrder="1"/>
    </xf>
    <xf numFmtId="164" fontId="22" fillId="33" borderId="0" xfId="0" applyNumberFormat="1" applyFont="1" applyFill="1" applyBorder="1" applyAlignment="1" applyProtection="1">
      <alignment horizontal="center" readingOrder="1"/>
      <protection locked="0"/>
    </xf>
    <xf numFmtId="164" fontId="22" fillId="33" borderId="0" xfId="0" applyNumberFormat="1" applyFont="1" applyFill="1" applyBorder="1" applyAlignment="1" applyProtection="1">
      <alignment horizontal="center" vertical="top" readingOrder="1"/>
      <protection/>
    </xf>
    <xf numFmtId="164" fontId="18" fillId="33" borderId="0" xfId="0" applyNumberFormat="1" applyFont="1" applyFill="1" applyBorder="1" applyAlignment="1" applyProtection="1">
      <alignment horizontal="center" vertical="top" readingOrder="1"/>
      <protection/>
    </xf>
    <xf numFmtId="164" fontId="22" fillId="33" borderId="0" xfId="0" applyNumberFormat="1" applyFont="1" applyFill="1" applyBorder="1" applyAlignment="1">
      <alignment horizontal="center" vertical="top" wrapText="1"/>
    </xf>
    <xf numFmtId="165" fontId="18" fillId="33" borderId="0" xfId="0" applyNumberFormat="1" applyFont="1" applyFill="1" applyBorder="1" applyAlignment="1" applyProtection="1">
      <alignment horizontal="right"/>
      <protection locked="0"/>
    </xf>
    <xf numFmtId="164" fontId="19" fillId="33" borderId="0" xfId="0" applyNumberFormat="1" applyFont="1" applyFill="1" applyBorder="1" applyAlignment="1" applyProtection="1">
      <alignment horizontal="right" wrapText="1"/>
      <protection locked="0"/>
    </xf>
    <xf numFmtId="167" fontId="18" fillId="33" borderId="0" xfId="0" applyNumberFormat="1" applyFont="1" applyFill="1" applyBorder="1" applyAlignment="1">
      <alignment horizontal="center" vertical="top" readingOrder="1"/>
    </xf>
    <xf numFmtId="164" fontId="22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29" fillId="33" borderId="0" xfId="0" applyNumberFormat="1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>
      <alignment horizontal="center" vertical="top" wrapText="1"/>
    </xf>
    <xf numFmtId="164" fontId="22" fillId="33" borderId="0" xfId="0" applyNumberFormat="1" applyFont="1" applyFill="1" applyBorder="1" applyAlignment="1" applyProtection="1">
      <alignment vertical="center"/>
      <protection locked="0"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11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>
      <alignment horizontal="center" vertical="center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>
      <alignment horizontal="center" vertical="center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 horizontal="left" vertical="center" indent="2"/>
      <protection locked="0"/>
    </xf>
    <xf numFmtId="164" fontId="20" fillId="33" borderId="0" xfId="0" applyNumberFormat="1" applyFont="1" applyFill="1" applyAlignment="1" applyProtection="1">
      <alignment horizontal="center" vertical="center"/>
      <protection/>
    </xf>
    <xf numFmtId="164" fontId="21" fillId="33" borderId="0" xfId="0" applyNumberFormat="1" applyFont="1" applyFill="1" applyAlignment="1" applyProtection="1">
      <alignment horizontal="center" vertical="center"/>
      <protection/>
    </xf>
    <xf numFmtId="164" fontId="22" fillId="33" borderId="0" xfId="0" applyNumberFormat="1" applyFont="1" applyFill="1" applyAlignment="1" applyProtection="1">
      <alignment horizontal="left" wrapText="1" indent="3"/>
      <protection locked="0"/>
    </xf>
    <xf numFmtId="164" fontId="18" fillId="33" borderId="0" xfId="0" applyNumberFormat="1" applyFont="1" applyFill="1" applyAlignment="1" applyProtection="1">
      <alignment horizontal="left" indent="4"/>
      <protection locked="0"/>
    </xf>
    <xf numFmtId="164" fontId="18" fillId="33" borderId="0" xfId="0" applyNumberFormat="1" applyFont="1" applyFill="1" applyAlignment="1" applyProtection="1">
      <alignment horizontal="left" wrapText="1" indent="4"/>
      <protection locked="0"/>
    </xf>
    <xf numFmtId="164" fontId="22" fillId="33" borderId="0" xfId="0" applyNumberFormat="1" applyFont="1" applyFill="1" applyAlignment="1" applyProtection="1">
      <alignment horizontal="left" vertical="center" wrapText="1" indent="3"/>
      <protection/>
    </xf>
    <xf numFmtId="164" fontId="21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0" xfId="0" applyNumberFormat="1" applyFont="1" applyFill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7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3"/>
      <protection/>
    </xf>
    <xf numFmtId="164" fontId="22" fillId="33" borderId="0" xfId="0" applyNumberFormat="1" applyFont="1" applyFill="1" applyAlignment="1">
      <alignment horizontal="left" vertical="center" indent="1"/>
    </xf>
    <xf numFmtId="164" fontId="22" fillId="33" borderId="0" xfId="0" applyNumberFormat="1" applyFont="1" applyFill="1" applyAlignment="1" applyProtection="1" quotePrefix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1"/>
      <protection/>
    </xf>
    <xf numFmtId="168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/>
      <protection/>
    </xf>
    <xf numFmtId="164" fontId="22" fillId="33" borderId="0" xfId="0" applyNumberFormat="1" applyFont="1" applyFill="1" applyAlignment="1" applyProtection="1">
      <alignment vertical="center"/>
      <protection/>
    </xf>
    <xf numFmtId="0" fontId="21" fillId="33" borderId="0" xfId="0" applyFont="1" applyFill="1" applyAlignment="1">
      <alignment vertical="center" wrapText="1"/>
    </xf>
    <xf numFmtId="164" fontId="22" fillId="33" borderId="0" xfId="0" applyNumberFormat="1" applyFont="1" applyFill="1" applyAlignment="1">
      <alignment horizontal="center" vertical="center"/>
    </xf>
    <xf numFmtId="164" fontId="22" fillId="33" borderId="0" xfId="0" applyNumberFormat="1" applyFont="1" applyFill="1" applyBorder="1" applyAlignment="1" applyProtection="1">
      <alignment wrapText="1"/>
      <protection locked="0"/>
    </xf>
    <xf numFmtId="164" fontId="22" fillId="33" borderId="0" xfId="0" applyNumberFormat="1" applyFont="1" applyFill="1" applyAlignment="1" applyProtection="1">
      <alignment horizontal="left" indent="1"/>
      <protection/>
    </xf>
    <xf numFmtId="49" fontId="18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left" indent="2"/>
      <protection/>
    </xf>
    <xf numFmtId="164" fontId="18" fillId="33" borderId="0" xfId="0" applyNumberFormat="1" applyFont="1" applyFill="1" applyAlignment="1" quotePrefix="1">
      <alignment horizontal="center" vertical="center"/>
    </xf>
    <xf numFmtId="164" fontId="18" fillId="33" borderId="0" xfId="0" applyNumberFormat="1" applyFont="1" applyFill="1" applyAlignment="1">
      <alignment horizontal="center" vertical="center"/>
    </xf>
    <xf numFmtId="164" fontId="20" fillId="33" borderId="0" xfId="0" applyNumberFormat="1" applyFont="1" applyFill="1" applyBorder="1" applyAlignment="1">
      <alignment horizontal="center" vertical="center" wrapText="1"/>
    </xf>
    <xf numFmtId="164" fontId="22" fillId="33" borderId="0" xfId="0" applyNumberFormat="1" applyFont="1" applyFill="1" applyAlignment="1" applyProtection="1">
      <alignment horizontal="left" indent="2"/>
      <protection/>
    </xf>
    <xf numFmtId="164" fontId="18" fillId="33" borderId="0" xfId="0" applyNumberFormat="1" applyFont="1" applyFill="1" applyAlignment="1" applyProtection="1">
      <alignment horizontal="left" wrapText="1" indent="4"/>
      <protection/>
    </xf>
    <xf numFmtId="164" fontId="20" fillId="33" borderId="0" xfId="0" applyNumberFormat="1" applyFont="1" applyFill="1" applyAlignment="1">
      <alignment horizontal="center" vertical="center"/>
    </xf>
    <xf numFmtId="164" fontId="18" fillId="33" borderId="0" xfId="0" applyNumberFormat="1" applyFont="1" applyFill="1" applyAlignment="1" applyProtection="1">
      <alignment horizontal="left" indent="4"/>
      <protection/>
    </xf>
    <xf numFmtId="49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wrapText="1" indent="2"/>
      <protection/>
    </xf>
    <xf numFmtId="164" fontId="18" fillId="33" borderId="0" xfId="0" applyNumberFormat="1" applyFont="1" applyFill="1" applyAlignment="1">
      <alignment horizontal="left" indent="4"/>
    </xf>
    <xf numFmtId="164" fontId="22" fillId="33" borderId="0" xfId="0" applyNumberFormat="1" applyFont="1" applyFill="1" applyAlignment="1">
      <alignment horizontal="left" wrapText="1" indent="1"/>
    </xf>
    <xf numFmtId="164" fontId="22" fillId="33" borderId="11" xfId="0" applyNumberFormat="1" applyFont="1" applyFill="1" applyBorder="1" applyAlignment="1" applyProtection="1">
      <alignment horizontal="left" vertical="center"/>
      <protection/>
    </xf>
    <xf numFmtId="164" fontId="22" fillId="33" borderId="11" xfId="0" applyNumberFormat="1" applyFont="1" applyFill="1" applyBorder="1" applyAlignment="1" applyProtection="1">
      <alignment horizontal="center" vertical="center"/>
      <protection locked="0"/>
    </xf>
    <xf numFmtId="164" fontId="21" fillId="33" borderId="11" xfId="0" applyNumberFormat="1" applyFont="1" applyFill="1" applyBorder="1" applyAlignment="1" applyProtection="1">
      <alignment horizontal="center" vertical="center"/>
      <protection locked="0"/>
    </xf>
    <xf numFmtId="164" fontId="22" fillId="33" borderId="11" xfId="0" applyNumberFormat="1" applyFont="1" applyFill="1" applyBorder="1" applyAlignment="1" applyProtection="1">
      <alignment horizontal="center" vertical="center"/>
      <protection/>
    </xf>
    <xf numFmtId="4" fontId="22" fillId="33" borderId="11" xfId="42" applyNumberFormat="1" applyFont="1" applyFill="1" applyBorder="1" applyAlignment="1" applyProtection="1">
      <alignment horizontal="center" vertical="center"/>
      <protection/>
    </xf>
    <xf numFmtId="164" fontId="20" fillId="33" borderId="0" xfId="0" applyNumberFormat="1" applyFont="1" applyFill="1" applyAlignment="1" applyProtection="1">
      <alignment horizontal="center"/>
      <protection locked="0"/>
    </xf>
    <xf numFmtId="3" fontId="18" fillId="33" borderId="0" xfId="0" applyNumberFormat="1" applyFont="1" applyFill="1" applyAlignment="1" applyProtection="1">
      <alignment/>
      <protection locked="0"/>
    </xf>
    <xf numFmtId="164" fontId="18" fillId="33" borderId="11" xfId="0" applyNumberFormat="1" applyFont="1" applyFill="1" applyBorder="1" applyAlignment="1" applyProtection="1">
      <alignment horizontal="right"/>
      <protection locked="0"/>
    </xf>
    <xf numFmtId="164" fontId="29" fillId="33" borderId="11" xfId="0" applyNumberFormat="1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>
      <alignment horizontal="center" vertical="top" readingOrder="1"/>
    </xf>
    <xf numFmtId="0" fontId="18" fillId="33" borderId="11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top" readingOrder="1"/>
    </xf>
    <xf numFmtId="164" fontId="22" fillId="33" borderId="11" xfId="0" applyNumberFormat="1" applyFont="1" applyFill="1" applyBorder="1" applyAlignment="1" applyProtection="1">
      <alignment horizontal="center" readingOrder="1"/>
      <protection locked="0"/>
    </xf>
    <xf numFmtId="164" fontId="18" fillId="33" borderId="11" xfId="0" applyNumberFormat="1" applyFont="1" applyFill="1" applyBorder="1" applyAlignment="1" applyProtection="1">
      <alignment horizontal="center" vertical="top" readingOrder="1"/>
      <protection/>
    </xf>
    <xf numFmtId="164" fontId="22" fillId="33" borderId="11" xfId="0" applyNumberFormat="1" applyFont="1" applyFill="1" applyBorder="1" applyAlignment="1" applyProtection="1">
      <alignment vertical="center"/>
      <protection locked="0"/>
    </xf>
    <xf numFmtId="165" fontId="22" fillId="33" borderId="1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28%20februarie%202021%20-in%20lucru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bruarie in luna"/>
      <sheetName val="februarie 2021 "/>
      <sheetName val="UAT ianuarie 2021"/>
      <sheetName val="consolidari februarie"/>
      <sheetName val="ianuarie 2021  (valori)"/>
      <sheetName val="UAT ianuarie 2021 (valori)"/>
      <sheetName val="decembrie 2020  (valori)"/>
      <sheetName val="UAT decembrie 2020 (valori)"/>
      <sheetName val="Sinteza - An 2"/>
      <sheetName val="Sinteza - An 2 (engleza)"/>
      <sheetName val="2020 Engl"/>
      <sheetName val="2020 - 2021"/>
      <sheetName val="Progr.31.12.2020.(Liliana)"/>
      <sheetName val="Sinteza - Anexa program anual"/>
      <sheetName val="program %.exec"/>
      <sheetName val="dob_trez"/>
      <sheetName val="SPECIAL_CNAIR"/>
      <sheetName val="CNAIR_ex"/>
      <sheetName val="Sinteza - program 3 luni "/>
      <sheetName val="program trim I _%.exec"/>
      <sheetName val="februarie 2020 "/>
      <sheetName val="februarie 2020 leg"/>
      <sheetName val="Sinteza-anexa program 9 luni "/>
      <sheetName val="program 9 luni .%.exec "/>
      <sheetName val="Sinteza-Anexa program 6 luni"/>
      <sheetName val="progr 6 luni % execuție  "/>
      <sheetName val="bgc desfasurat"/>
      <sheetName val="pres (DS)"/>
      <sheetName val="progr 6 luni % execuție   (VA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S69"/>
  <sheetViews>
    <sheetView showZeros="0" tabSelected="1" view="pageBreakPreview" zoomScale="75" zoomScaleNormal="81" zoomScaleSheetLayoutView="75" zoomScalePageLayoutView="0" workbookViewId="0" topLeftCell="A1">
      <pane xSplit="2" ySplit="16" topLeftCell="E61" activePane="bottomRight" state="frozen"/>
      <selection pane="topLeft" activeCell="P78" sqref="P78"/>
      <selection pane="topRight" activeCell="P78" sqref="P78"/>
      <selection pane="bottomLeft" activeCell="P78" sqref="P78"/>
      <selection pane="bottomRight" activeCell="R11" sqref="R11"/>
    </sheetView>
  </sheetViews>
  <sheetFormatPr defaultColWidth="9.140625" defaultRowHeight="19.5" customHeight="1" outlineLevelRow="1"/>
  <cols>
    <col min="1" max="1" width="3.8515625" style="13" customWidth="1"/>
    <col min="2" max="2" width="52.140625" style="17" customWidth="1"/>
    <col min="3" max="3" width="21.140625" style="17" customWidth="1"/>
    <col min="4" max="4" width="13.7109375" style="17" customWidth="1"/>
    <col min="5" max="5" width="16.00390625" style="127" customWidth="1"/>
    <col min="6" max="6" width="12.7109375" style="127" customWidth="1"/>
    <col min="7" max="7" width="15.7109375" style="127" customWidth="1"/>
    <col min="8" max="8" width="11.140625" style="127" customWidth="1"/>
    <col min="9" max="9" width="15.8515625" style="17" customWidth="1"/>
    <col min="10" max="10" width="13.28125" style="17" customWidth="1"/>
    <col min="11" max="11" width="12.8515625" style="17" customWidth="1"/>
    <col min="12" max="12" width="14.28125" style="17" customWidth="1"/>
    <col min="13" max="13" width="16.28125" style="17" customWidth="1"/>
    <col min="14" max="14" width="14.00390625" style="18" customWidth="1"/>
    <col min="15" max="15" width="11.7109375" style="17" customWidth="1"/>
    <col min="16" max="16" width="12.7109375" style="18" customWidth="1"/>
    <col min="17" max="17" width="11.57421875" style="17" customWidth="1"/>
    <col min="18" max="18" width="15.7109375" style="19" customWidth="1"/>
    <col min="19" max="19" width="9.57421875" style="45" customWidth="1"/>
    <col min="20" max="16384" width="8.8515625" style="13" customWidth="1"/>
  </cols>
  <sheetData>
    <row r="1" spans="2:19" ht="23.25" customHeight="1">
      <c r="B1" s="12"/>
      <c r="C1" s="13"/>
      <c r="D1" s="13"/>
      <c r="E1" s="14"/>
      <c r="F1" s="14"/>
      <c r="G1" s="14"/>
      <c r="H1" s="15"/>
      <c r="I1" s="16"/>
      <c r="S1" s="20" t="s">
        <v>0</v>
      </c>
    </row>
    <row r="2" spans="2:19" ht="15" customHeight="1">
      <c r="B2" s="21"/>
      <c r="C2" s="22"/>
      <c r="D2" s="23"/>
      <c r="E2" s="24"/>
      <c r="F2" s="24"/>
      <c r="G2" s="24"/>
      <c r="H2" s="24"/>
      <c r="I2" s="22"/>
      <c r="J2" s="25"/>
      <c r="K2" s="23"/>
      <c r="L2" s="13"/>
      <c r="M2" s="13"/>
      <c r="N2" s="26"/>
      <c r="O2" s="2"/>
      <c r="P2" s="2"/>
      <c r="Q2" s="2"/>
      <c r="R2" s="2"/>
      <c r="S2" s="2"/>
    </row>
    <row r="3" spans="2:19" ht="22.5" customHeight="1" outlineLevel="1">
      <c r="B3" s="27" t="s">
        <v>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2:19" ht="15" outlineLevel="1">
      <c r="B4" s="28" t="s">
        <v>2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2:19" ht="15" outlineLevel="1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</row>
    <row r="6" spans="2:19" ht="15" outlineLevel="1">
      <c r="B6" s="29"/>
      <c r="C6" s="30"/>
      <c r="D6" s="30"/>
      <c r="E6" s="30"/>
      <c r="F6" s="29"/>
      <c r="G6" s="29"/>
      <c r="H6" s="29"/>
      <c r="I6" s="31"/>
      <c r="J6" s="32"/>
      <c r="K6" s="32"/>
      <c r="L6" s="33"/>
      <c r="M6" s="33"/>
      <c r="N6" s="3"/>
      <c r="O6" s="29"/>
      <c r="P6" s="29"/>
      <c r="Q6" s="29"/>
      <c r="R6" s="29"/>
      <c r="S6" s="29"/>
    </row>
    <row r="7" spans="2:19" ht="15" outlineLevel="1">
      <c r="B7" s="34"/>
      <c r="C7" s="30"/>
      <c r="D7" s="30"/>
      <c r="E7" s="30"/>
      <c r="F7" s="30"/>
      <c r="G7" s="30"/>
      <c r="H7" s="35"/>
      <c r="I7" s="36"/>
      <c r="J7" s="36"/>
      <c r="K7" s="36"/>
      <c r="L7" s="35"/>
      <c r="M7" s="35"/>
      <c r="N7" s="35"/>
      <c r="P7" s="35"/>
      <c r="Q7" s="35"/>
      <c r="R7" s="29"/>
      <c r="S7" s="35"/>
    </row>
    <row r="8" spans="2:19" ht="0" customHeight="1" hidden="1" outlineLevel="1">
      <c r="B8" s="4"/>
      <c r="C8" s="30"/>
      <c r="D8" s="30"/>
      <c r="E8" s="30"/>
      <c r="F8" s="35"/>
      <c r="G8" s="30"/>
      <c r="H8" s="35"/>
      <c r="I8" s="36"/>
      <c r="J8" s="37"/>
      <c r="K8" s="38"/>
      <c r="L8" s="35"/>
      <c r="M8" s="35"/>
      <c r="N8" s="35"/>
      <c r="O8" s="35"/>
      <c r="P8" s="35"/>
      <c r="Q8" s="35"/>
      <c r="R8" s="29"/>
      <c r="S8" s="35"/>
    </row>
    <row r="9" spans="2:19" ht="15" outlineLevel="1">
      <c r="B9" s="4"/>
      <c r="C9" s="30"/>
      <c r="D9" s="30"/>
      <c r="E9" s="30"/>
      <c r="F9" s="30"/>
      <c r="G9" s="30"/>
      <c r="H9" s="35"/>
      <c r="I9" s="39"/>
      <c r="J9" s="40"/>
      <c r="K9" s="30"/>
      <c r="L9" s="41"/>
      <c r="M9" s="41"/>
      <c r="N9" s="35"/>
      <c r="O9" s="35"/>
      <c r="P9" s="35"/>
      <c r="Q9" s="35"/>
      <c r="R9" s="35"/>
      <c r="S9" s="35"/>
    </row>
    <row r="10" spans="2:14" ht="24" customHeight="1" outlineLevel="1">
      <c r="B10" s="43"/>
      <c r="C10" s="3"/>
      <c r="D10" s="3"/>
      <c r="E10" s="3"/>
      <c r="F10" s="3"/>
      <c r="G10" s="3"/>
      <c r="H10" s="3"/>
      <c r="I10" s="3"/>
      <c r="J10" s="32"/>
      <c r="K10" s="44"/>
      <c r="L10" s="32"/>
      <c r="M10" s="32"/>
      <c r="N10" s="33"/>
    </row>
    <row r="11" spans="2:19" ht="18.75" customHeight="1" outlineLevel="1">
      <c r="B11" s="1"/>
      <c r="C11" s="3"/>
      <c r="D11" s="3"/>
      <c r="E11" s="3"/>
      <c r="F11" s="3"/>
      <c r="G11" s="3"/>
      <c r="H11" s="3"/>
      <c r="I11" s="3"/>
      <c r="J11" s="46"/>
      <c r="K11" s="33"/>
      <c r="L11" s="46"/>
      <c r="M11" s="46"/>
      <c r="N11" s="46"/>
      <c r="O11" s="47"/>
      <c r="P11" s="47"/>
      <c r="Q11" s="18" t="s">
        <v>3</v>
      </c>
      <c r="R11" s="48">
        <v>1116800</v>
      </c>
      <c r="S11" s="49"/>
    </row>
    <row r="12" spans="2:19" ht="17.25" outlineLevel="1">
      <c r="B12" s="1"/>
      <c r="C12" s="33"/>
      <c r="D12" s="33"/>
      <c r="E12" s="33"/>
      <c r="F12" s="33"/>
      <c r="G12" s="33"/>
      <c r="H12" s="50"/>
      <c r="I12" s="51"/>
      <c r="J12" s="13"/>
      <c r="K12" s="42"/>
      <c r="L12" s="42"/>
      <c r="M12" s="42"/>
      <c r="N12" s="25"/>
      <c r="O12" s="52"/>
      <c r="P12" s="53"/>
      <c r="Q12" s="52"/>
      <c r="R12" s="54"/>
      <c r="S12" s="55" t="s">
        <v>4</v>
      </c>
    </row>
    <row r="13" spans="2:19" ht="15">
      <c r="B13" s="57"/>
      <c r="C13" s="58" t="s">
        <v>5</v>
      </c>
      <c r="D13" s="58" t="s">
        <v>5</v>
      </c>
      <c r="E13" s="59" t="s">
        <v>5</v>
      </c>
      <c r="F13" s="59" t="s">
        <v>5</v>
      </c>
      <c r="G13" s="59" t="s">
        <v>6</v>
      </c>
      <c r="H13" s="59" t="s">
        <v>7</v>
      </c>
      <c r="I13" s="58" t="s">
        <v>5</v>
      </c>
      <c r="J13" s="58" t="s">
        <v>8</v>
      </c>
      <c r="K13" s="58" t="s">
        <v>9</v>
      </c>
      <c r="L13" s="58" t="s">
        <v>9</v>
      </c>
      <c r="M13" s="58" t="s">
        <v>10</v>
      </c>
      <c r="N13" s="60" t="s">
        <v>11</v>
      </c>
      <c r="O13" s="58" t="s">
        <v>12</v>
      </c>
      <c r="P13" s="61" t="s">
        <v>11</v>
      </c>
      <c r="Q13" s="58" t="s">
        <v>13</v>
      </c>
      <c r="R13" s="62" t="s">
        <v>14</v>
      </c>
      <c r="S13" s="62"/>
    </row>
    <row r="14" spans="2:19" ht="19.5" customHeight="1">
      <c r="B14" s="63"/>
      <c r="C14" s="64" t="s">
        <v>15</v>
      </c>
      <c r="D14" s="64" t="s">
        <v>16</v>
      </c>
      <c r="E14" s="65" t="s">
        <v>17</v>
      </c>
      <c r="F14" s="65" t="s">
        <v>18</v>
      </c>
      <c r="G14" s="65" t="s">
        <v>19</v>
      </c>
      <c r="H14" s="65" t="s">
        <v>20</v>
      </c>
      <c r="I14" s="64" t="s">
        <v>21</v>
      </c>
      <c r="J14" s="64" t="s">
        <v>20</v>
      </c>
      <c r="K14" s="64" t="s">
        <v>22</v>
      </c>
      <c r="L14" s="64" t="s">
        <v>23</v>
      </c>
      <c r="M14" s="66"/>
      <c r="N14" s="67"/>
      <c r="O14" s="64" t="s">
        <v>24</v>
      </c>
      <c r="P14" s="68" t="s">
        <v>25</v>
      </c>
      <c r="Q14" s="69" t="s">
        <v>26</v>
      </c>
      <c r="R14" s="70"/>
      <c r="S14" s="70"/>
    </row>
    <row r="15" spans="2:19" ht="15.75" customHeight="1">
      <c r="B15" s="71"/>
      <c r="C15" s="64" t="s">
        <v>27</v>
      </c>
      <c r="D15" s="64" t="s">
        <v>28</v>
      </c>
      <c r="E15" s="65" t="s">
        <v>29</v>
      </c>
      <c r="F15" s="65" t="s">
        <v>30</v>
      </c>
      <c r="G15" s="65" t="s">
        <v>31</v>
      </c>
      <c r="H15" s="65" t="s">
        <v>32</v>
      </c>
      <c r="I15" s="64" t="s">
        <v>33</v>
      </c>
      <c r="J15" s="64" t="s">
        <v>34</v>
      </c>
      <c r="K15" s="64" t="s">
        <v>35</v>
      </c>
      <c r="L15" s="64" t="s">
        <v>36</v>
      </c>
      <c r="M15" s="30"/>
      <c r="N15" s="67"/>
      <c r="O15" s="64" t="s">
        <v>37</v>
      </c>
      <c r="P15" s="68" t="s">
        <v>38</v>
      </c>
      <c r="Q15" s="69" t="s">
        <v>39</v>
      </c>
      <c r="R15" s="70"/>
      <c r="S15" s="70"/>
    </row>
    <row r="16" spans="2:19" ht="17.25">
      <c r="B16" s="72"/>
      <c r="C16" s="73"/>
      <c r="D16" s="64" t="s">
        <v>40</v>
      </c>
      <c r="E16" s="65" t="s">
        <v>41</v>
      </c>
      <c r="F16" s="65" t="s">
        <v>42</v>
      </c>
      <c r="G16" s="65" t="s">
        <v>43</v>
      </c>
      <c r="H16" s="65"/>
      <c r="I16" s="64" t="s">
        <v>44</v>
      </c>
      <c r="J16" s="64" t="s">
        <v>45</v>
      </c>
      <c r="K16" s="64"/>
      <c r="L16" s="64" t="s">
        <v>46</v>
      </c>
      <c r="M16" s="30"/>
      <c r="N16" s="67"/>
      <c r="O16" s="64" t="s">
        <v>47</v>
      </c>
      <c r="P16" s="67" t="s">
        <v>48</v>
      </c>
      <c r="Q16" s="69" t="s">
        <v>49</v>
      </c>
      <c r="R16" s="70"/>
      <c r="S16" s="70"/>
    </row>
    <row r="17" spans="2:19" ht="15.75" customHeight="1">
      <c r="B17" s="52"/>
      <c r="C17" s="13"/>
      <c r="D17" s="64" t="s">
        <v>50</v>
      </c>
      <c r="E17" s="65"/>
      <c r="F17" s="65"/>
      <c r="G17" s="65" t="s">
        <v>51</v>
      </c>
      <c r="H17" s="65"/>
      <c r="I17" s="64" t="s">
        <v>52</v>
      </c>
      <c r="J17" s="64"/>
      <c r="K17" s="64"/>
      <c r="L17" s="64" t="s">
        <v>53</v>
      </c>
      <c r="M17" s="64"/>
      <c r="N17" s="67"/>
      <c r="O17" s="64"/>
      <c r="P17" s="67"/>
      <c r="Q17" s="69"/>
      <c r="R17" s="2" t="s">
        <v>54</v>
      </c>
      <c r="S17" s="2" t="s">
        <v>55</v>
      </c>
    </row>
    <row r="18" spans="2:19" ht="51" customHeight="1">
      <c r="B18" s="74"/>
      <c r="C18" s="13"/>
      <c r="D18" s="75"/>
      <c r="E18" s="75"/>
      <c r="F18" s="75"/>
      <c r="G18" s="65" t="s">
        <v>56</v>
      </c>
      <c r="H18" s="65"/>
      <c r="I18" s="76" t="s">
        <v>57</v>
      </c>
      <c r="J18" s="64"/>
      <c r="K18" s="64"/>
      <c r="L18" s="76" t="s">
        <v>58</v>
      </c>
      <c r="M18" s="76"/>
      <c r="N18" s="67"/>
      <c r="O18" s="64"/>
      <c r="P18" s="67"/>
      <c r="Q18" s="69"/>
      <c r="R18" s="2"/>
      <c r="S18" s="2"/>
    </row>
    <row r="19" spans="2:19" ht="18" customHeight="1" thickBot="1">
      <c r="B19" s="129"/>
      <c r="C19" s="80"/>
      <c r="D19" s="130"/>
      <c r="E19" s="130"/>
      <c r="F19" s="130"/>
      <c r="G19" s="131"/>
      <c r="H19" s="131"/>
      <c r="I19" s="132"/>
      <c r="J19" s="133"/>
      <c r="K19" s="133"/>
      <c r="L19" s="132"/>
      <c r="M19" s="132"/>
      <c r="N19" s="134"/>
      <c r="O19" s="133"/>
      <c r="P19" s="134"/>
      <c r="Q19" s="135"/>
      <c r="R19" s="136"/>
      <c r="S19" s="137"/>
    </row>
    <row r="20" spans="2:19" s="84" customFormat="1" ht="30.75" customHeight="1" thickTop="1">
      <c r="B20" s="5" t="s">
        <v>59</v>
      </c>
      <c r="C20" s="6">
        <f aca="true" t="shared" si="0" ref="C20:M20">C21+C37+C38+C39+C40+C41+C42+C43+C44</f>
        <v>24316.851390000003</v>
      </c>
      <c r="D20" s="6">
        <f t="shared" si="0"/>
        <v>14522.873743000002</v>
      </c>
      <c r="E20" s="6">
        <f>E21+E37+E38+E39+E40+E41+E42+E43+E44</f>
        <v>12285.271697</v>
      </c>
      <c r="F20" s="6">
        <f>F21+F37+F38+F39+F40+F41+F42+F43+F44</f>
        <v>501.12010799999996</v>
      </c>
      <c r="G20" s="6">
        <f t="shared" si="0"/>
        <v>6452.457608</v>
      </c>
      <c r="H20" s="6">
        <f>H21+H37+H38+H39+H40+H41+H42+H43+H44</f>
        <v>0</v>
      </c>
      <c r="I20" s="6">
        <f>I21+I37+I38+I39+I40+I41+I42+I43+I44</f>
        <v>5262.022999999999</v>
      </c>
      <c r="J20" s="6">
        <f t="shared" si="0"/>
        <v>33.63682300000001</v>
      </c>
      <c r="K20" s="6">
        <f t="shared" si="0"/>
        <v>31.50636586</v>
      </c>
      <c r="L20" s="7">
        <f t="shared" si="0"/>
        <v>675.221356</v>
      </c>
      <c r="M20" s="7">
        <f t="shared" si="0"/>
        <v>58.257000000000005</v>
      </c>
      <c r="N20" s="81">
        <f>SUM(C20:M20)</f>
        <v>64139.21909086</v>
      </c>
      <c r="O20" s="82">
        <f>O21+O37+O38+O41+O39</f>
        <v>-9183.47259813</v>
      </c>
      <c r="P20" s="81">
        <f aca="true" t="shared" si="1" ref="P20:P42">N20+O20</f>
        <v>54955.74649273</v>
      </c>
      <c r="Q20" s="82">
        <f>Q21+Q37+Q38+Q41+Q43</f>
        <v>-1596.693</v>
      </c>
      <c r="R20" s="83">
        <f>P20+Q20</f>
        <v>53359.05349273</v>
      </c>
      <c r="S20" s="81">
        <f>R20/$R$11*100</f>
        <v>4.777852211025251</v>
      </c>
    </row>
    <row r="21" spans="2:19" s="86" customFormat="1" ht="18.75" customHeight="1">
      <c r="B21" s="77" t="s">
        <v>60</v>
      </c>
      <c r="C21" s="6">
        <f>C22+C35+C36</f>
        <v>20802.44939</v>
      </c>
      <c r="D21" s="6">
        <f>D22+D35+D36</f>
        <v>11356.77</v>
      </c>
      <c r="E21" s="7">
        <f>E22+E35+E36</f>
        <v>12285.243197</v>
      </c>
      <c r="F21" s="7">
        <f>F22+F35+F36</f>
        <v>434.466108</v>
      </c>
      <c r="G21" s="7">
        <f>G22+G35+G36</f>
        <v>6378.623608</v>
      </c>
      <c r="H21" s="7"/>
      <c r="I21" s="6">
        <f>I22+I35+I36</f>
        <v>1943.952</v>
      </c>
      <c r="J21" s="6"/>
      <c r="K21" s="9">
        <f>K22+K35+K36</f>
        <v>31.50636586</v>
      </c>
      <c r="L21" s="9">
        <f>L22+L35+L36</f>
        <v>246.96665</v>
      </c>
      <c r="M21" s="9">
        <f>M22+M35+M36</f>
        <v>35.831</v>
      </c>
      <c r="N21" s="81">
        <f aca="true" t="shared" si="2" ref="N21:N44">SUM(C21:M21)</f>
        <v>53515.80831886</v>
      </c>
      <c r="O21" s="6">
        <f>O22+O35+O36</f>
        <v>-2910.8473921299997</v>
      </c>
      <c r="P21" s="9">
        <f t="shared" si="1"/>
        <v>50604.96092673</v>
      </c>
      <c r="Q21" s="6">
        <f>Q22+Q35+Q36</f>
        <v>0</v>
      </c>
      <c r="R21" s="85">
        <f aca="true" t="shared" si="3" ref="R21:R42">P21+Q21</f>
        <v>50604.96092673</v>
      </c>
      <c r="S21" s="9">
        <f aca="true" t="shared" si="4" ref="S21:S44">R21/$R$11*100</f>
        <v>4.531246501318947</v>
      </c>
    </row>
    <row r="22" spans="2:19" ht="28.5" customHeight="1">
      <c r="B22" s="87" t="s">
        <v>61</v>
      </c>
      <c r="C22" s="11">
        <f>C23+C27+C28+C33+C34</f>
        <v>16693.375624</v>
      </c>
      <c r="D22" s="11">
        <f>D23+D27+D28+D33+D34</f>
        <v>8453.837000000001</v>
      </c>
      <c r="E22" s="88">
        <f aca="true" t="shared" si="5" ref="E22:L22">E23+E27+E28+E33+E34</f>
        <v>0</v>
      </c>
      <c r="F22" s="88">
        <f t="shared" si="5"/>
        <v>0</v>
      </c>
      <c r="G22" s="89">
        <f t="shared" si="5"/>
        <v>722.16</v>
      </c>
      <c r="H22" s="88">
        <f t="shared" si="5"/>
        <v>0</v>
      </c>
      <c r="I22" s="11">
        <f>I23+I27+I28+I33+I34</f>
        <v>203.18599999999998</v>
      </c>
      <c r="J22" s="56">
        <f t="shared" si="5"/>
        <v>0</v>
      </c>
      <c r="K22" s="56">
        <f t="shared" si="5"/>
        <v>0</v>
      </c>
      <c r="L22" s="56">
        <f t="shared" si="5"/>
        <v>0</v>
      </c>
      <c r="M22" s="56"/>
      <c r="N22" s="81">
        <f t="shared" si="2"/>
        <v>26072.558624</v>
      </c>
      <c r="O22" s="56">
        <f>O23+O27+O28+O33+O34</f>
        <v>0</v>
      </c>
      <c r="P22" s="11">
        <f t="shared" si="1"/>
        <v>26072.558624</v>
      </c>
      <c r="Q22" s="56">
        <f>Q23+Q27+Q28+Q33+Q34</f>
        <v>0</v>
      </c>
      <c r="R22" s="9">
        <f t="shared" si="3"/>
        <v>26072.558624</v>
      </c>
      <c r="S22" s="11">
        <f t="shared" si="4"/>
        <v>2.3345772406876795</v>
      </c>
    </row>
    <row r="23" spans="2:19" ht="33.75" customHeight="1">
      <c r="B23" s="90" t="s">
        <v>62</v>
      </c>
      <c r="C23" s="11">
        <f aca="true" t="shared" si="6" ref="C23:H23">C24+C25+C26</f>
        <v>1646.7740000000003</v>
      </c>
      <c r="D23" s="11">
        <f>D24+D25+D26</f>
        <v>4186.825</v>
      </c>
      <c r="E23" s="88">
        <f t="shared" si="6"/>
        <v>0</v>
      </c>
      <c r="F23" s="88">
        <f t="shared" si="6"/>
        <v>0</v>
      </c>
      <c r="G23" s="88">
        <f t="shared" si="6"/>
        <v>0</v>
      </c>
      <c r="H23" s="88">
        <f t="shared" si="6"/>
        <v>0</v>
      </c>
      <c r="I23" s="88">
        <f>I24+I25+I26</f>
        <v>0</v>
      </c>
      <c r="J23" s="56">
        <f>J24+J25+J26</f>
        <v>0</v>
      </c>
      <c r="K23" s="3">
        <f>K24+K25+K26</f>
        <v>0</v>
      </c>
      <c r="L23" s="56">
        <f>L24+L25+L26</f>
        <v>0</v>
      </c>
      <c r="M23" s="56">
        <f>M24+M25+M26</f>
        <v>0</v>
      </c>
      <c r="N23" s="81">
        <f t="shared" si="2"/>
        <v>5833.599</v>
      </c>
      <c r="O23" s="56">
        <f>O24+O25+O26</f>
        <v>0</v>
      </c>
      <c r="P23" s="11">
        <f t="shared" si="1"/>
        <v>5833.599</v>
      </c>
      <c r="Q23" s="56">
        <f>Q24+Q25+Q26</f>
        <v>0</v>
      </c>
      <c r="R23" s="9">
        <f t="shared" si="3"/>
        <v>5833.599</v>
      </c>
      <c r="S23" s="11">
        <f>R23/$R$11*100</f>
        <v>0.5223494806590258</v>
      </c>
    </row>
    <row r="24" spans="2:19" ht="22.5" customHeight="1">
      <c r="B24" s="91" t="s">
        <v>63</v>
      </c>
      <c r="C24" s="3">
        <v>505.888</v>
      </c>
      <c r="D24" s="3">
        <v>0.179</v>
      </c>
      <c r="E24" s="88"/>
      <c r="F24" s="88"/>
      <c r="G24" s="88"/>
      <c r="H24" s="88"/>
      <c r="I24" s="11"/>
      <c r="J24" s="3"/>
      <c r="K24" s="3"/>
      <c r="L24" s="3"/>
      <c r="M24" s="3"/>
      <c r="N24" s="81">
        <f t="shared" si="2"/>
        <v>506.06699999999995</v>
      </c>
      <c r="O24" s="3"/>
      <c r="P24" s="11">
        <f t="shared" si="1"/>
        <v>506.06699999999995</v>
      </c>
      <c r="Q24" s="3"/>
      <c r="R24" s="9">
        <f t="shared" si="3"/>
        <v>506.06699999999995</v>
      </c>
      <c r="S24" s="11">
        <f>R24/$R$11*100</f>
        <v>0.04531402220630372</v>
      </c>
    </row>
    <row r="25" spans="2:19" ht="30" customHeight="1">
      <c r="B25" s="91" t="s">
        <v>64</v>
      </c>
      <c r="C25" s="3">
        <v>292.9920000000005</v>
      </c>
      <c r="D25" s="3">
        <v>4184.767</v>
      </c>
      <c r="E25" s="79"/>
      <c r="F25" s="79"/>
      <c r="G25" s="79"/>
      <c r="H25" s="79"/>
      <c r="I25" s="11"/>
      <c r="J25" s="3"/>
      <c r="K25" s="3"/>
      <c r="L25" s="3"/>
      <c r="M25" s="3"/>
      <c r="N25" s="81">
        <f t="shared" si="2"/>
        <v>4477.759</v>
      </c>
      <c r="O25" s="3"/>
      <c r="P25" s="11">
        <f t="shared" si="1"/>
        <v>4477.759</v>
      </c>
      <c r="Q25" s="3"/>
      <c r="R25" s="9">
        <f t="shared" si="3"/>
        <v>4477.759</v>
      </c>
      <c r="S25" s="11">
        <f>R25/$R$11*100</f>
        <v>0.40094546919770774</v>
      </c>
    </row>
    <row r="26" spans="2:19" ht="36" customHeight="1">
      <c r="B26" s="92" t="s">
        <v>65</v>
      </c>
      <c r="C26" s="3">
        <v>847.894</v>
      </c>
      <c r="D26" s="3">
        <v>1.879</v>
      </c>
      <c r="E26" s="79"/>
      <c r="F26" s="79"/>
      <c r="G26" s="79"/>
      <c r="H26" s="79"/>
      <c r="I26" s="11"/>
      <c r="J26" s="3"/>
      <c r="K26" s="3"/>
      <c r="L26" s="3"/>
      <c r="M26" s="3"/>
      <c r="N26" s="81">
        <f t="shared" si="2"/>
        <v>849.773</v>
      </c>
      <c r="O26" s="3"/>
      <c r="P26" s="11">
        <f t="shared" si="1"/>
        <v>849.773</v>
      </c>
      <c r="Q26" s="3"/>
      <c r="R26" s="9">
        <f t="shared" si="3"/>
        <v>849.773</v>
      </c>
      <c r="S26" s="11">
        <f t="shared" si="4"/>
        <v>0.07608998925501433</v>
      </c>
    </row>
    <row r="27" spans="2:19" ht="23.25" customHeight="1">
      <c r="B27" s="90" t="s">
        <v>66</v>
      </c>
      <c r="C27" s="3">
        <v>-27.35</v>
      </c>
      <c r="D27" s="3">
        <v>1103.154</v>
      </c>
      <c r="E27" s="88"/>
      <c r="F27" s="88"/>
      <c r="G27" s="88"/>
      <c r="H27" s="88"/>
      <c r="I27" s="11"/>
      <c r="J27" s="3"/>
      <c r="K27" s="3"/>
      <c r="L27" s="3"/>
      <c r="M27" s="3"/>
      <c r="N27" s="81">
        <f t="shared" si="2"/>
        <v>1075.804</v>
      </c>
      <c r="O27" s="3"/>
      <c r="P27" s="11">
        <f t="shared" si="1"/>
        <v>1075.804</v>
      </c>
      <c r="Q27" s="3"/>
      <c r="R27" s="9">
        <f t="shared" si="3"/>
        <v>1075.804</v>
      </c>
      <c r="S27" s="11">
        <f t="shared" si="4"/>
        <v>0.0963291547277937</v>
      </c>
    </row>
    <row r="28" spans="2:19" ht="36.75" customHeight="1">
      <c r="B28" s="93" t="s">
        <v>67</v>
      </c>
      <c r="C28" s="8">
        <f>SUM(C29:C32)</f>
        <v>14857.282624</v>
      </c>
      <c r="D28" s="8">
        <f>D29+D30+D31+D32</f>
        <v>3112.0420000000004</v>
      </c>
      <c r="E28" s="79">
        <f aca="true" t="shared" si="7" ref="E28:M28">E29+E30+E31+E32</f>
        <v>0</v>
      </c>
      <c r="F28" s="79">
        <f t="shared" si="7"/>
        <v>0</v>
      </c>
      <c r="G28" s="94">
        <f t="shared" si="7"/>
        <v>722.16</v>
      </c>
      <c r="H28" s="79">
        <f t="shared" si="7"/>
        <v>0</v>
      </c>
      <c r="I28" s="8">
        <f>I29+I30+I31+I32</f>
        <v>10.866</v>
      </c>
      <c r="J28" s="3">
        <f t="shared" si="7"/>
        <v>0</v>
      </c>
      <c r="K28" s="3">
        <f t="shared" si="7"/>
        <v>0</v>
      </c>
      <c r="L28" s="3">
        <f t="shared" si="7"/>
        <v>0</v>
      </c>
      <c r="M28" s="3">
        <f t="shared" si="7"/>
        <v>0</v>
      </c>
      <c r="N28" s="81">
        <f t="shared" si="2"/>
        <v>18702.350624000002</v>
      </c>
      <c r="O28" s="3">
        <f>O29+O30+O31</f>
        <v>0</v>
      </c>
      <c r="P28" s="11">
        <f t="shared" si="1"/>
        <v>18702.350624000002</v>
      </c>
      <c r="Q28" s="3">
        <f>Q29+Q30+Q31</f>
        <v>0</v>
      </c>
      <c r="R28" s="9">
        <f t="shared" si="3"/>
        <v>18702.350624000002</v>
      </c>
      <c r="S28" s="11">
        <f t="shared" si="4"/>
        <v>1.67463741260745</v>
      </c>
    </row>
    <row r="29" spans="2:19" ht="25.5" customHeight="1">
      <c r="B29" s="91" t="s">
        <v>68</v>
      </c>
      <c r="C29" s="3">
        <v>9045.989</v>
      </c>
      <c r="D29" s="3">
        <v>2591.222</v>
      </c>
      <c r="E29" s="88"/>
      <c r="F29" s="88"/>
      <c r="G29" s="88"/>
      <c r="H29" s="88"/>
      <c r="I29" s="11"/>
      <c r="J29" s="3"/>
      <c r="K29" s="3"/>
      <c r="L29" s="3"/>
      <c r="M29" s="3"/>
      <c r="N29" s="81">
        <f t="shared" si="2"/>
        <v>11637.211</v>
      </c>
      <c r="O29" s="3"/>
      <c r="P29" s="11">
        <f t="shared" si="1"/>
        <v>11637.211</v>
      </c>
      <c r="Q29" s="3"/>
      <c r="R29" s="9">
        <f t="shared" si="3"/>
        <v>11637.211</v>
      </c>
      <c r="S29" s="11">
        <f t="shared" si="4"/>
        <v>1.042013878939828</v>
      </c>
    </row>
    <row r="30" spans="2:19" ht="20.25" customHeight="1">
      <c r="B30" s="91" t="s">
        <v>69</v>
      </c>
      <c r="C30" s="3">
        <v>5371.559429</v>
      </c>
      <c r="D30" s="3"/>
      <c r="E30" s="79"/>
      <c r="F30" s="79"/>
      <c r="G30" s="79"/>
      <c r="H30" s="79"/>
      <c r="I30" s="79"/>
      <c r="J30" s="3"/>
      <c r="K30" s="3"/>
      <c r="L30" s="3"/>
      <c r="M30" s="3"/>
      <c r="N30" s="81">
        <f t="shared" si="2"/>
        <v>5371.559429</v>
      </c>
      <c r="O30" s="3"/>
      <c r="P30" s="11">
        <f t="shared" si="1"/>
        <v>5371.559429</v>
      </c>
      <c r="Q30" s="3"/>
      <c r="R30" s="9">
        <f t="shared" si="3"/>
        <v>5371.559429</v>
      </c>
      <c r="S30" s="11">
        <f t="shared" si="4"/>
        <v>0.48097774256805154</v>
      </c>
    </row>
    <row r="31" spans="2:19" s="96" customFormat="1" ht="36.75" customHeight="1">
      <c r="B31" s="95" t="s">
        <v>70</v>
      </c>
      <c r="C31" s="3">
        <v>140.099195</v>
      </c>
      <c r="D31" s="3">
        <v>12.103</v>
      </c>
      <c r="E31" s="79"/>
      <c r="F31" s="79">
        <v>0</v>
      </c>
      <c r="G31" s="79">
        <v>722.16</v>
      </c>
      <c r="H31" s="79"/>
      <c r="I31" s="3">
        <v>0</v>
      </c>
      <c r="J31" s="3"/>
      <c r="K31" s="3"/>
      <c r="L31" s="3"/>
      <c r="M31" s="3"/>
      <c r="N31" s="81">
        <f t="shared" si="2"/>
        <v>874.3621949999999</v>
      </c>
      <c r="O31" s="3"/>
      <c r="P31" s="11">
        <f t="shared" si="1"/>
        <v>874.3621949999999</v>
      </c>
      <c r="Q31" s="3"/>
      <c r="R31" s="9">
        <f t="shared" si="3"/>
        <v>874.3621949999999</v>
      </c>
      <c r="S31" s="11">
        <f t="shared" si="4"/>
        <v>0.07829174382163323</v>
      </c>
    </row>
    <row r="32" spans="2:19" ht="58.5" customHeight="1">
      <c r="B32" s="95" t="s">
        <v>71</v>
      </c>
      <c r="C32" s="3">
        <v>299.635</v>
      </c>
      <c r="D32" s="3">
        <v>508.717</v>
      </c>
      <c r="E32" s="79"/>
      <c r="F32" s="79"/>
      <c r="G32" s="79"/>
      <c r="H32" s="79"/>
      <c r="I32" s="3">
        <v>10.866</v>
      </c>
      <c r="J32" s="97"/>
      <c r="K32" s="3"/>
      <c r="L32" s="3"/>
      <c r="M32" s="3"/>
      <c r="N32" s="81">
        <f t="shared" si="2"/>
        <v>819.218</v>
      </c>
      <c r="O32" s="3"/>
      <c r="P32" s="11">
        <f t="shared" si="1"/>
        <v>819.218</v>
      </c>
      <c r="Q32" s="3"/>
      <c r="R32" s="9">
        <f t="shared" si="3"/>
        <v>819.218</v>
      </c>
      <c r="S32" s="11">
        <f t="shared" si="4"/>
        <v>0.07335404727793696</v>
      </c>
    </row>
    <row r="33" spans="2:19" ht="36" customHeight="1">
      <c r="B33" s="93" t="s">
        <v>72</v>
      </c>
      <c r="C33" s="3">
        <v>200.182</v>
      </c>
      <c r="D33" s="3">
        <v>0</v>
      </c>
      <c r="E33" s="79"/>
      <c r="F33" s="79"/>
      <c r="G33" s="79"/>
      <c r="H33" s="79"/>
      <c r="I33" s="3">
        <v>0</v>
      </c>
      <c r="J33" s="3"/>
      <c r="K33" s="3"/>
      <c r="L33" s="3"/>
      <c r="M33" s="3"/>
      <c r="N33" s="81">
        <f t="shared" si="2"/>
        <v>200.182</v>
      </c>
      <c r="O33" s="3"/>
      <c r="P33" s="11">
        <f t="shared" si="1"/>
        <v>200.182</v>
      </c>
      <c r="Q33" s="3"/>
      <c r="R33" s="9">
        <f t="shared" si="3"/>
        <v>200.182</v>
      </c>
      <c r="S33" s="11">
        <f t="shared" si="4"/>
        <v>0.017924606017191976</v>
      </c>
    </row>
    <row r="34" spans="2:19" ht="33" customHeight="1">
      <c r="B34" s="98" t="s">
        <v>73</v>
      </c>
      <c r="C34" s="3">
        <v>16.487</v>
      </c>
      <c r="D34" s="3">
        <v>51.816</v>
      </c>
      <c r="E34" s="79"/>
      <c r="F34" s="79"/>
      <c r="G34" s="79"/>
      <c r="H34" s="79"/>
      <c r="I34" s="3">
        <v>192.32</v>
      </c>
      <c r="J34" s="3"/>
      <c r="K34" s="3"/>
      <c r="L34" s="3"/>
      <c r="M34" s="3"/>
      <c r="N34" s="81">
        <f t="shared" si="2"/>
        <v>260.623</v>
      </c>
      <c r="O34" s="3"/>
      <c r="P34" s="11">
        <f t="shared" si="1"/>
        <v>260.623</v>
      </c>
      <c r="Q34" s="3"/>
      <c r="R34" s="9">
        <f t="shared" si="3"/>
        <v>260.623</v>
      </c>
      <c r="S34" s="11">
        <f t="shared" si="4"/>
        <v>0.023336586676217762</v>
      </c>
    </row>
    <row r="35" spans="2:19" ht="27.75" customHeight="1">
      <c r="B35" s="99" t="s">
        <v>74</v>
      </c>
      <c r="C35" s="3">
        <v>1689.404766</v>
      </c>
      <c r="D35" s="3"/>
      <c r="E35" s="79">
        <v>12275.172197</v>
      </c>
      <c r="F35" s="79">
        <v>431.298108</v>
      </c>
      <c r="G35" s="79">
        <v>5652.830608</v>
      </c>
      <c r="H35" s="79"/>
      <c r="I35" s="3">
        <v>0.135</v>
      </c>
      <c r="J35" s="3"/>
      <c r="K35" s="3"/>
      <c r="L35" s="3"/>
      <c r="M35" s="3"/>
      <c r="N35" s="81">
        <f t="shared" si="2"/>
        <v>20048.840678999997</v>
      </c>
      <c r="O35" s="100">
        <v>-27.154</v>
      </c>
      <c r="P35" s="11">
        <f t="shared" si="1"/>
        <v>20021.686679</v>
      </c>
      <c r="Q35" s="3"/>
      <c r="R35" s="9">
        <f t="shared" si="3"/>
        <v>20021.686679</v>
      </c>
      <c r="S35" s="11">
        <f t="shared" si="4"/>
        <v>1.792772804351719</v>
      </c>
    </row>
    <row r="36" spans="2:19" ht="27" customHeight="1">
      <c r="B36" s="101" t="s">
        <v>75</v>
      </c>
      <c r="C36" s="3">
        <v>2419.669</v>
      </c>
      <c r="D36" s="3">
        <v>2902.933</v>
      </c>
      <c r="E36" s="3">
        <v>10.071</v>
      </c>
      <c r="F36" s="3">
        <v>3.168</v>
      </c>
      <c r="G36" s="3">
        <v>3.633</v>
      </c>
      <c r="H36" s="79"/>
      <c r="I36" s="3">
        <v>1740.631</v>
      </c>
      <c r="J36" s="102"/>
      <c r="K36" s="3">
        <v>31.50636586</v>
      </c>
      <c r="L36" s="3">
        <v>246.96665</v>
      </c>
      <c r="M36" s="3">
        <v>35.831</v>
      </c>
      <c r="N36" s="81">
        <f t="shared" si="2"/>
        <v>7394.40901586</v>
      </c>
      <c r="O36" s="100">
        <v>-2883.6933921299997</v>
      </c>
      <c r="P36" s="11">
        <f t="shared" si="1"/>
        <v>4510.7156237300005</v>
      </c>
      <c r="Q36" s="3"/>
      <c r="R36" s="9">
        <f t="shared" si="3"/>
        <v>4510.7156237300005</v>
      </c>
      <c r="S36" s="11">
        <f t="shared" si="4"/>
        <v>0.40389645627954873</v>
      </c>
    </row>
    <row r="37" spans="2:19" ht="24" customHeight="1">
      <c r="B37" s="103" t="s">
        <v>76</v>
      </c>
      <c r="C37" s="3"/>
      <c r="D37" s="3">
        <v>2649.0565</v>
      </c>
      <c r="E37" s="79">
        <v>0</v>
      </c>
      <c r="F37" s="79">
        <v>0</v>
      </c>
      <c r="G37" s="79">
        <v>73.699</v>
      </c>
      <c r="H37" s="79"/>
      <c r="I37" s="3">
        <v>3108.065</v>
      </c>
      <c r="J37" s="3">
        <v>13.55</v>
      </c>
      <c r="K37" s="3"/>
      <c r="L37" s="3">
        <v>428.254706</v>
      </c>
      <c r="M37" s="10"/>
      <c r="N37" s="81">
        <f t="shared" si="2"/>
        <v>6272.625206</v>
      </c>
      <c r="O37" s="8">
        <f>-N37</f>
        <v>-6272.625206</v>
      </c>
      <c r="P37" s="11">
        <f t="shared" si="1"/>
        <v>0</v>
      </c>
      <c r="Q37" s="3"/>
      <c r="R37" s="9">
        <f t="shared" si="3"/>
        <v>0</v>
      </c>
      <c r="S37" s="11">
        <f t="shared" si="4"/>
        <v>0</v>
      </c>
    </row>
    <row r="38" spans="2:19" ht="23.25" customHeight="1">
      <c r="B38" s="104" t="s">
        <v>77</v>
      </c>
      <c r="C38" s="3">
        <v>9.567</v>
      </c>
      <c r="D38" s="3">
        <v>25.435000000000002</v>
      </c>
      <c r="E38" s="79"/>
      <c r="F38" s="79"/>
      <c r="G38" s="79"/>
      <c r="H38" s="79"/>
      <c r="I38" s="3">
        <v>96.399</v>
      </c>
      <c r="J38" s="102"/>
      <c r="K38" s="3"/>
      <c r="L38" s="3"/>
      <c r="M38" s="3"/>
      <c r="N38" s="81">
        <f t="shared" si="2"/>
        <v>131.401</v>
      </c>
      <c r="O38" s="3">
        <v>0</v>
      </c>
      <c r="P38" s="11">
        <f t="shared" si="1"/>
        <v>131.401</v>
      </c>
      <c r="Q38" s="3"/>
      <c r="R38" s="9">
        <f t="shared" si="3"/>
        <v>131.401</v>
      </c>
      <c r="S38" s="11">
        <f t="shared" si="4"/>
        <v>0.011765848853868196</v>
      </c>
    </row>
    <row r="39" spans="2:19" ht="20.25" customHeight="1">
      <c r="B39" s="54" t="s">
        <v>78</v>
      </c>
      <c r="C39" s="3">
        <v>0</v>
      </c>
      <c r="D39" s="3">
        <v>0.020451</v>
      </c>
      <c r="E39" s="3"/>
      <c r="F39" s="3"/>
      <c r="G39" s="3">
        <v>0</v>
      </c>
      <c r="H39" s="3"/>
      <c r="I39" s="3"/>
      <c r="J39" s="3"/>
      <c r="K39" s="3"/>
      <c r="L39" s="3">
        <v>0</v>
      </c>
      <c r="M39" s="3"/>
      <c r="N39" s="81">
        <f t="shared" si="2"/>
        <v>0.020451</v>
      </c>
      <c r="O39" s="8"/>
      <c r="P39" s="11">
        <f t="shared" si="1"/>
        <v>0.020451</v>
      </c>
      <c r="Q39" s="3"/>
      <c r="R39" s="9">
        <f t="shared" si="3"/>
        <v>0.020451</v>
      </c>
      <c r="S39" s="11">
        <f t="shared" si="4"/>
        <v>1.8312141833810888E-06</v>
      </c>
    </row>
    <row r="40" spans="2:19" ht="33" customHeight="1">
      <c r="B40" s="105" t="s">
        <v>79</v>
      </c>
      <c r="C40" s="3">
        <v>-0.00999999999999801</v>
      </c>
      <c r="D40" s="3">
        <v>1.015766</v>
      </c>
      <c r="E40" s="3">
        <v>0</v>
      </c>
      <c r="F40" s="3">
        <v>0</v>
      </c>
      <c r="G40" s="3">
        <v>0</v>
      </c>
      <c r="H40" s="3"/>
      <c r="I40" s="3">
        <v>0.391</v>
      </c>
      <c r="J40" s="3">
        <v>0.001003</v>
      </c>
      <c r="K40" s="3"/>
      <c r="L40" s="3"/>
      <c r="M40" s="3"/>
      <c r="N40" s="81">
        <f t="shared" si="2"/>
        <v>1.397769000000002</v>
      </c>
      <c r="O40" s="3"/>
      <c r="P40" s="11">
        <f t="shared" si="1"/>
        <v>1.397769000000002</v>
      </c>
      <c r="Q40" s="3"/>
      <c r="R40" s="9">
        <f t="shared" si="3"/>
        <v>1.397769000000002</v>
      </c>
      <c r="S40" s="11">
        <f t="shared" si="4"/>
        <v>0.00012515839899713483</v>
      </c>
    </row>
    <row r="41" spans="2:19" ht="24" customHeight="1">
      <c r="B41" s="54" t="s">
        <v>80</v>
      </c>
      <c r="C41" s="3">
        <v>1574.267</v>
      </c>
      <c r="D41" s="3"/>
      <c r="E41" s="3"/>
      <c r="F41" s="3"/>
      <c r="G41" s="3"/>
      <c r="H41" s="3"/>
      <c r="I41" s="3">
        <v>0</v>
      </c>
      <c r="J41" s="3"/>
      <c r="K41" s="3"/>
      <c r="L41" s="3"/>
      <c r="M41" s="3">
        <v>22.426</v>
      </c>
      <c r="N41" s="81">
        <f>SUM(C41:M41)</f>
        <v>1596.693</v>
      </c>
      <c r="O41" s="3"/>
      <c r="P41" s="11">
        <f t="shared" si="1"/>
        <v>1596.693</v>
      </c>
      <c r="Q41" s="3">
        <f>-P41</f>
        <v>-1596.693</v>
      </c>
      <c r="R41" s="106">
        <f t="shared" si="3"/>
        <v>0</v>
      </c>
      <c r="S41" s="11">
        <f t="shared" si="4"/>
        <v>0</v>
      </c>
    </row>
    <row r="42" spans="2:19" ht="22.5" customHeight="1">
      <c r="B42" s="107" t="s">
        <v>81</v>
      </c>
      <c r="C42" s="3">
        <v>-74.712</v>
      </c>
      <c r="D42" s="3">
        <v>0.045</v>
      </c>
      <c r="E42" s="3"/>
      <c r="F42" s="3"/>
      <c r="G42" s="3"/>
      <c r="H42" s="3"/>
      <c r="I42" s="3">
        <v>0</v>
      </c>
      <c r="J42" s="3"/>
      <c r="K42" s="3"/>
      <c r="L42" s="3"/>
      <c r="M42" s="3"/>
      <c r="N42" s="81">
        <f t="shared" si="2"/>
        <v>-74.667</v>
      </c>
      <c r="O42" s="3"/>
      <c r="P42" s="11">
        <f t="shared" si="1"/>
        <v>-74.667</v>
      </c>
      <c r="Q42" s="3"/>
      <c r="R42" s="106">
        <f t="shared" si="3"/>
        <v>-74.667</v>
      </c>
      <c r="S42" s="11">
        <f t="shared" si="4"/>
        <v>-0.00668579871060172</v>
      </c>
    </row>
    <row r="43" spans="2:19" ht="26.25" customHeight="1">
      <c r="B43" s="107" t="s">
        <v>82</v>
      </c>
      <c r="C43" s="3">
        <v>-1.02</v>
      </c>
      <c r="D43" s="3">
        <v>16.937</v>
      </c>
      <c r="E43" s="3"/>
      <c r="F43" s="3">
        <v>9.049</v>
      </c>
      <c r="G43" s="3"/>
      <c r="H43" s="3"/>
      <c r="I43" s="3">
        <v>8.08</v>
      </c>
      <c r="J43" s="3"/>
      <c r="K43" s="3"/>
      <c r="L43" s="3"/>
      <c r="M43" s="3"/>
      <c r="N43" s="81">
        <f t="shared" si="2"/>
        <v>33.046</v>
      </c>
      <c r="O43" s="3"/>
      <c r="P43" s="11">
        <f>N43+O43</f>
        <v>33.046</v>
      </c>
      <c r="Q43" s="3"/>
      <c r="R43" s="106">
        <f>P43+Q43</f>
        <v>33.046</v>
      </c>
      <c r="S43" s="11">
        <f t="shared" si="4"/>
        <v>0.002958989971346705</v>
      </c>
    </row>
    <row r="44" spans="2:19" ht="51" customHeight="1">
      <c r="B44" s="107" t="s">
        <v>83</v>
      </c>
      <c r="C44" s="3">
        <v>2006.3100000000004</v>
      </c>
      <c r="D44" s="3">
        <v>473.594026</v>
      </c>
      <c r="E44" s="3">
        <v>0.0285</v>
      </c>
      <c r="F44" s="3">
        <v>57.60499999999999</v>
      </c>
      <c r="G44" s="3">
        <v>0.135</v>
      </c>
      <c r="H44" s="3"/>
      <c r="I44" s="3">
        <v>105.13599999999997</v>
      </c>
      <c r="J44" s="3">
        <v>20.085820000000002</v>
      </c>
      <c r="K44" s="3"/>
      <c r="L44" s="3"/>
      <c r="M44" s="3"/>
      <c r="N44" s="81">
        <f t="shared" si="2"/>
        <v>2662.894346</v>
      </c>
      <c r="O44" s="3"/>
      <c r="P44" s="11">
        <f>N44+O44</f>
        <v>2662.894346</v>
      </c>
      <c r="Q44" s="3"/>
      <c r="R44" s="106">
        <f>P44+Q44</f>
        <v>2662.894346</v>
      </c>
      <c r="S44" s="11">
        <f t="shared" si="4"/>
        <v>0.23843967997851</v>
      </c>
    </row>
    <row r="45" spans="2:19" ht="20.25" customHeight="1">
      <c r="B45" s="10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81"/>
      <c r="O45" s="3"/>
      <c r="P45" s="11"/>
      <c r="Q45" s="3"/>
      <c r="R45" s="106"/>
      <c r="S45" s="11"/>
    </row>
    <row r="46" spans="2:19" s="86" customFormat="1" ht="30.75" customHeight="1">
      <c r="B46" s="5" t="s">
        <v>84</v>
      </c>
      <c r="C46" s="6">
        <f>C47+C60+C63+C66</f>
        <v>32747.663000000004</v>
      </c>
      <c r="D46" s="6">
        <f aca="true" t="shared" si="8" ref="D46:M46">D47+D60+D63+D66+D67</f>
        <v>11877.092294</v>
      </c>
      <c r="E46" s="6">
        <f>E47+E60+E63+E66+E67</f>
        <v>16619.605137</v>
      </c>
      <c r="F46" s="6">
        <f t="shared" si="8"/>
        <v>692.1256079999999</v>
      </c>
      <c r="G46" s="6">
        <f>G47+G60+G63+G66+G67</f>
        <v>8481.112608000001</v>
      </c>
      <c r="H46" s="6">
        <f t="shared" si="8"/>
        <v>0</v>
      </c>
      <c r="I46" s="6">
        <f t="shared" si="8"/>
        <v>4518.737</v>
      </c>
      <c r="J46" s="6">
        <f>J47+J60+J63+J66+J67</f>
        <v>20.732114000000003</v>
      </c>
      <c r="K46" s="6">
        <f>K47+K60+K63+K66+K67</f>
        <v>17.673000000000002</v>
      </c>
      <c r="L46" s="9">
        <f t="shared" si="8"/>
        <v>677.3205499999999</v>
      </c>
      <c r="M46" s="9">
        <f t="shared" si="8"/>
        <v>63.384</v>
      </c>
      <c r="N46" s="9">
        <f>SUM(C46:M46)</f>
        <v>75715.445311</v>
      </c>
      <c r="O46" s="6">
        <f>O47+O60+O63+O66+O67</f>
        <v>-9183.47259813</v>
      </c>
      <c r="P46" s="9">
        <f aca="true" t="shared" si="9" ref="P46:P66">N46+O46</f>
        <v>66531.97271287</v>
      </c>
      <c r="Q46" s="6">
        <f>Q47+Q60+Q63+Q66+Q67</f>
        <v>-408.17572399999995</v>
      </c>
      <c r="R46" s="85">
        <f aca="true" t="shared" si="10" ref="R46:R66">P46+Q46</f>
        <v>66123.79698887</v>
      </c>
      <c r="S46" s="9">
        <f>R46/$R$11*100</f>
        <v>5.920827094275609</v>
      </c>
    </row>
    <row r="47" spans="2:19" ht="19.5" customHeight="1">
      <c r="B47" s="108" t="s">
        <v>85</v>
      </c>
      <c r="C47" s="6">
        <f>SUM(C48:C52)+C59</f>
        <v>32153.182</v>
      </c>
      <c r="D47" s="6">
        <f>D48+D49+D50+D51+D52+D59</f>
        <v>10401.225159</v>
      </c>
      <c r="E47" s="7">
        <f>E48+E49+E50+E51+E52+E59</f>
        <v>16623.261136999998</v>
      </c>
      <c r="F47" s="7">
        <f aca="true" t="shared" si="11" ref="F47:L47">F48+F49+F50+F51+F52+F59</f>
        <v>697.701608</v>
      </c>
      <c r="G47" s="7">
        <f t="shared" si="11"/>
        <v>8488.255608000001</v>
      </c>
      <c r="H47" s="7">
        <f t="shared" si="11"/>
        <v>0</v>
      </c>
      <c r="I47" s="6">
        <f>I48+I49+I50+I51+I52+I59</f>
        <v>4501.603</v>
      </c>
      <c r="J47" s="6">
        <f t="shared" si="11"/>
        <v>20.732114000000003</v>
      </c>
      <c r="K47" s="106">
        <f t="shared" si="11"/>
        <v>17.673000000000002</v>
      </c>
      <c r="L47" s="6">
        <f t="shared" si="11"/>
        <v>323.78464</v>
      </c>
      <c r="M47" s="6">
        <f>M48+M49+M50+M51+M52+M59</f>
        <v>9.926</v>
      </c>
      <c r="N47" s="9">
        <f aca="true" t="shared" si="12" ref="N47:N68">SUM(C47:M47)</f>
        <v>73237.34426600001</v>
      </c>
      <c r="O47" s="6">
        <f>O48+O49+O50+O51+O52+O59</f>
        <v>-9171.91448813</v>
      </c>
      <c r="P47" s="11">
        <f t="shared" si="9"/>
        <v>64065.42977787001</v>
      </c>
      <c r="Q47" s="6">
        <f>Q48+Q49+Q50+Q51+Q52+Q59</f>
        <v>0</v>
      </c>
      <c r="R47" s="106">
        <f t="shared" si="10"/>
        <v>64065.42977787001</v>
      </c>
      <c r="S47" s="11">
        <f aca="true" t="shared" si="13" ref="S47:S66">R47/$R$11*100</f>
        <v>5.736517709336499</v>
      </c>
    </row>
    <row r="48" spans="1:19" ht="23.25" customHeight="1">
      <c r="A48" s="109"/>
      <c r="B48" s="110" t="s">
        <v>86</v>
      </c>
      <c r="C48" s="111">
        <v>9215.196</v>
      </c>
      <c r="D48" s="112">
        <v>5871.412649</v>
      </c>
      <c r="E48" s="88">
        <v>58.083</v>
      </c>
      <c r="F48" s="88">
        <v>24.963</v>
      </c>
      <c r="G48" s="88">
        <v>50.076</v>
      </c>
      <c r="H48" s="88"/>
      <c r="I48" s="56">
        <v>3146.747</v>
      </c>
      <c r="J48" s="112"/>
      <c r="K48" s="56"/>
      <c r="L48" s="112">
        <v>101.44005</v>
      </c>
      <c r="M48" s="112">
        <v>0.78</v>
      </c>
      <c r="N48" s="9">
        <f>SUM(C48:M48)</f>
        <v>18468.697699</v>
      </c>
      <c r="O48" s="10"/>
      <c r="P48" s="11">
        <f t="shared" si="9"/>
        <v>18468.697699</v>
      </c>
      <c r="Q48" s="10"/>
      <c r="R48" s="106">
        <f t="shared" si="10"/>
        <v>18468.697699</v>
      </c>
      <c r="S48" s="11">
        <f t="shared" si="13"/>
        <v>1.6537157681769343</v>
      </c>
    </row>
    <row r="49" spans="1:19" ht="23.25" customHeight="1">
      <c r="A49" s="109"/>
      <c r="B49" s="110" t="s">
        <v>87</v>
      </c>
      <c r="C49" s="112">
        <v>1285.06</v>
      </c>
      <c r="D49" s="112">
        <v>2602.029129</v>
      </c>
      <c r="E49" s="88">
        <v>93.404</v>
      </c>
      <c r="F49" s="88">
        <v>4.86</v>
      </c>
      <c r="G49" s="113">
        <v>5760.667</v>
      </c>
      <c r="H49" s="88">
        <v>0</v>
      </c>
      <c r="I49" s="56">
        <v>793.338</v>
      </c>
      <c r="J49" s="56"/>
      <c r="K49" s="56">
        <v>2.463</v>
      </c>
      <c r="L49" s="56">
        <v>220.68281</v>
      </c>
      <c r="M49" s="56">
        <v>7.284</v>
      </c>
      <c r="N49" s="9">
        <f>SUM(C49:M49)</f>
        <v>10769.787939</v>
      </c>
      <c r="O49" s="8">
        <v>-2784.7709999999997</v>
      </c>
      <c r="P49" s="11">
        <f t="shared" si="9"/>
        <v>7985.016939</v>
      </c>
      <c r="Q49" s="10"/>
      <c r="R49" s="106">
        <f t="shared" si="10"/>
        <v>7985.016939</v>
      </c>
      <c r="S49" s="11">
        <f t="shared" si="13"/>
        <v>0.7149907717585959</v>
      </c>
    </row>
    <row r="50" spans="1:19" ht="17.25" customHeight="1">
      <c r="A50" s="109"/>
      <c r="B50" s="110" t="s">
        <v>88</v>
      </c>
      <c r="C50" s="112">
        <v>2558.388</v>
      </c>
      <c r="D50" s="112">
        <v>63.909943999999996</v>
      </c>
      <c r="E50" s="88">
        <v>1.156</v>
      </c>
      <c r="F50" s="88">
        <v>0.366</v>
      </c>
      <c r="G50" s="88">
        <v>0.587</v>
      </c>
      <c r="H50" s="88">
        <v>0</v>
      </c>
      <c r="I50" s="56">
        <v>0.02</v>
      </c>
      <c r="J50" s="56">
        <v>0</v>
      </c>
      <c r="K50" s="112">
        <v>15.21</v>
      </c>
      <c r="L50" s="56">
        <v>1.66178</v>
      </c>
      <c r="M50" s="56"/>
      <c r="N50" s="9">
        <f t="shared" si="12"/>
        <v>2641.2987239999998</v>
      </c>
      <c r="O50" s="8">
        <v>-9.07917213</v>
      </c>
      <c r="P50" s="11">
        <f t="shared" si="9"/>
        <v>2632.2195518699996</v>
      </c>
      <c r="Q50" s="10"/>
      <c r="R50" s="106">
        <f>P50+Q50</f>
        <v>2632.2195518699996</v>
      </c>
      <c r="S50" s="11">
        <f t="shared" si="13"/>
        <v>0.23569301144967758</v>
      </c>
    </row>
    <row r="51" spans="1:19" ht="18.75" customHeight="1">
      <c r="A51" s="109"/>
      <c r="B51" s="110" t="s">
        <v>89</v>
      </c>
      <c r="C51" s="112">
        <v>370.948</v>
      </c>
      <c r="D51" s="112">
        <v>463.790568</v>
      </c>
      <c r="E51" s="88"/>
      <c r="F51" s="88">
        <v>1.589</v>
      </c>
      <c r="G51" s="88"/>
      <c r="H51" s="88"/>
      <c r="I51" s="56">
        <v>0.212</v>
      </c>
      <c r="J51" s="112"/>
      <c r="K51" s="106"/>
      <c r="L51" s="112"/>
      <c r="M51" s="112"/>
      <c r="N51" s="9">
        <f t="shared" si="12"/>
        <v>836.539568</v>
      </c>
      <c r="O51" s="10"/>
      <c r="P51" s="11">
        <f t="shared" si="9"/>
        <v>836.539568</v>
      </c>
      <c r="Q51" s="10"/>
      <c r="R51" s="106">
        <f t="shared" si="10"/>
        <v>836.539568</v>
      </c>
      <c r="S51" s="11">
        <f t="shared" si="13"/>
        <v>0.07490504727793697</v>
      </c>
    </row>
    <row r="52" spans="1:19" ht="26.25" customHeight="1">
      <c r="A52" s="109"/>
      <c r="B52" s="114" t="s">
        <v>90</v>
      </c>
      <c r="C52" s="106">
        <f>SUM(C53:C58)</f>
        <v>18660.802</v>
      </c>
      <c r="D52" s="106">
        <f aca="true" t="shared" si="14" ref="D52:I52">SUM(D53:D58)</f>
        <v>1400.0828690000003</v>
      </c>
      <c r="E52" s="106">
        <f t="shared" si="14"/>
        <v>16470.618136999998</v>
      </c>
      <c r="F52" s="106">
        <f t="shared" si="14"/>
        <v>665.923608</v>
      </c>
      <c r="G52" s="106">
        <f t="shared" si="14"/>
        <v>2676.925608</v>
      </c>
      <c r="H52" s="106">
        <f t="shared" si="14"/>
        <v>0</v>
      </c>
      <c r="I52" s="106">
        <f t="shared" si="14"/>
        <v>559.1940000000001</v>
      </c>
      <c r="J52" s="106">
        <f>SUM(J53:J58)</f>
        <v>20.732114000000003</v>
      </c>
      <c r="K52" s="106">
        <f>SUM(K53:K58)</f>
        <v>0</v>
      </c>
      <c r="L52" s="106">
        <f>SUM(L53:L58)</f>
        <v>0</v>
      </c>
      <c r="M52" s="106">
        <f>SUM(M53:M58)</f>
        <v>1.862</v>
      </c>
      <c r="N52" s="9">
        <f t="shared" si="12"/>
        <v>40456.140336</v>
      </c>
      <c r="O52" s="106">
        <f>O53+O54+O56+O58+O55+O57</f>
        <v>-6374.729199999999</v>
      </c>
      <c r="P52" s="11">
        <f t="shared" si="9"/>
        <v>34081.411135999995</v>
      </c>
      <c r="Q52" s="106">
        <f>Q53+Q54+Q56+Q58+Q55</f>
        <v>0</v>
      </c>
      <c r="R52" s="106">
        <f t="shared" si="10"/>
        <v>34081.411135999995</v>
      </c>
      <c r="S52" s="11">
        <f t="shared" si="13"/>
        <v>3.051702286532951</v>
      </c>
    </row>
    <row r="53" spans="1:19" ht="32.25" customHeight="1">
      <c r="A53" s="109"/>
      <c r="B53" s="115" t="s">
        <v>91</v>
      </c>
      <c r="C53" s="112">
        <v>3703.965</v>
      </c>
      <c r="D53" s="56">
        <v>24.491417000000297</v>
      </c>
      <c r="E53" s="116">
        <v>0</v>
      </c>
      <c r="F53" s="116">
        <v>30.832</v>
      </c>
      <c r="G53" s="116">
        <v>2080.552</v>
      </c>
      <c r="H53" s="116">
        <v>0</v>
      </c>
      <c r="I53" s="112">
        <v>21.83</v>
      </c>
      <c r="J53" s="112"/>
      <c r="K53" s="6"/>
      <c r="L53" s="56"/>
      <c r="M53" s="56"/>
      <c r="N53" s="9">
        <f t="shared" si="12"/>
        <v>5861.670417</v>
      </c>
      <c r="O53" s="8">
        <v>-5611.752539999999</v>
      </c>
      <c r="P53" s="11">
        <f>N53+O53</f>
        <v>249.91787700000168</v>
      </c>
      <c r="Q53" s="10"/>
      <c r="R53" s="106">
        <f t="shared" si="10"/>
        <v>249.91787700000168</v>
      </c>
      <c r="S53" s="11">
        <f t="shared" si="13"/>
        <v>0.022378033398997285</v>
      </c>
    </row>
    <row r="54" spans="1:19" ht="15">
      <c r="A54" s="109"/>
      <c r="B54" s="117" t="s">
        <v>92</v>
      </c>
      <c r="C54" s="112">
        <v>4023.896</v>
      </c>
      <c r="D54" s="56">
        <v>51.735378999999995</v>
      </c>
      <c r="E54" s="88">
        <v>0</v>
      </c>
      <c r="F54" s="88">
        <v>0.0475</v>
      </c>
      <c r="G54" s="88"/>
      <c r="H54" s="88"/>
      <c r="I54" s="56">
        <v>143.41</v>
      </c>
      <c r="J54" s="56"/>
      <c r="K54" s="56"/>
      <c r="L54" s="56"/>
      <c r="M54" s="56"/>
      <c r="N54" s="9">
        <f t="shared" si="12"/>
        <v>4219.088879000001</v>
      </c>
      <c r="O54" s="8">
        <v>-97.77553</v>
      </c>
      <c r="P54" s="11">
        <f>N54+O54</f>
        <v>4121.313349000001</v>
      </c>
      <c r="Q54" s="10"/>
      <c r="R54" s="106">
        <f t="shared" si="10"/>
        <v>4121.313349000001</v>
      </c>
      <c r="S54" s="11">
        <f t="shared" si="13"/>
        <v>0.3690287740866763</v>
      </c>
    </row>
    <row r="55" spans="1:19" ht="38.25" customHeight="1">
      <c r="A55" s="109"/>
      <c r="B55" s="95" t="s">
        <v>93</v>
      </c>
      <c r="C55" s="112">
        <v>76.455</v>
      </c>
      <c r="D55" s="56">
        <v>2.296763</v>
      </c>
      <c r="E55" s="56"/>
      <c r="F55" s="56">
        <v>0</v>
      </c>
      <c r="G55" s="56"/>
      <c r="H55" s="88"/>
      <c r="I55" s="56">
        <v>0.435</v>
      </c>
      <c r="J55" s="56">
        <v>0.001003</v>
      </c>
      <c r="K55" s="56"/>
      <c r="L55" s="56"/>
      <c r="M55" s="56"/>
      <c r="N55" s="9">
        <f t="shared" si="12"/>
        <v>79.187766</v>
      </c>
      <c r="O55" s="8">
        <v>-62.710460000000005</v>
      </c>
      <c r="P55" s="11">
        <f t="shared" si="9"/>
        <v>16.47730599999999</v>
      </c>
      <c r="Q55" s="78"/>
      <c r="R55" s="11">
        <f t="shared" si="10"/>
        <v>16.47730599999999</v>
      </c>
      <c r="S55" s="11">
        <f t="shared" si="13"/>
        <v>0.0014754034742120337</v>
      </c>
    </row>
    <row r="56" spans="1:19" ht="15">
      <c r="A56" s="109"/>
      <c r="B56" s="117" t="s">
        <v>94</v>
      </c>
      <c r="C56" s="112">
        <v>7757.582</v>
      </c>
      <c r="D56" s="56">
        <v>532.7170090000001</v>
      </c>
      <c r="E56" s="88">
        <v>16470.221197</v>
      </c>
      <c r="F56" s="88">
        <v>542.808108</v>
      </c>
      <c r="G56" s="88">
        <v>595.848608</v>
      </c>
      <c r="H56" s="88"/>
      <c r="I56" s="56">
        <v>7.077</v>
      </c>
      <c r="J56" s="56"/>
      <c r="K56" s="56"/>
      <c r="L56" s="56"/>
      <c r="M56" s="56"/>
      <c r="N56" s="9">
        <f t="shared" si="12"/>
        <v>25906.253922000004</v>
      </c>
      <c r="O56" s="10"/>
      <c r="P56" s="11">
        <f t="shared" si="9"/>
        <v>25906.253922000004</v>
      </c>
      <c r="Q56" s="10"/>
      <c r="R56" s="106">
        <f t="shared" si="10"/>
        <v>25906.253922000004</v>
      </c>
      <c r="S56" s="11">
        <f t="shared" si="13"/>
        <v>2.319686060351003</v>
      </c>
    </row>
    <row r="57" spans="1:19" ht="74.25" customHeight="1">
      <c r="A57" s="109"/>
      <c r="B57" s="95" t="s">
        <v>95</v>
      </c>
      <c r="C57" s="112">
        <v>2543.157</v>
      </c>
      <c r="D57" s="56">
        <v>627.0704709999999</v>
      </c>
      <c r="E57" s="88">
        <v>0.06194</v>
      </c>
      <c r="F57" s="88">
        <v>67.236</v>
      </c>
      <c r="G57" s="88">
        <v>0.161</v>
      </c>
      <c r="H57" s="88"/>
      <c r="I57" s="56">
        <v>230.78400000000005</v>
      </c>
      <c r="J57" s="56">
        <v>20.731111000000002</v>
      </c>
      <c r="K57" s="56"/>
      <c r="L57" s="56"/>
      <c r="M57" s="56"/>
      <c r="N57" s="9">
        <f t="shared" si="12"/>
        <v>3489.2015220000003</v>
      </c>
      <c r="O57" s="82">
        <v>-472.49067</v>
      </c>
      <c r="P57" s="11">
        <f t="shared" si="9"/>
        <v>3016.710852</v>
      </c>
      <c r="Q57" s="10"/>
      <c r="R57" s="106">
        <f t="shared" si="10"/>
        <v>3016.710852</v>
      </c>
      <c r="S57" s="11">
        <f t="shared" si="13"/>
        <v>0.2701209573782235</v>
      </c>
    </row>
    <row r="58" spans="1:19" ht="15">
      <c r="A58" s="109"/>
      <c r="B58" s="117" t="s">
        <v>96</v>
      </c>
      <c r="C58" s="112">
        <v>555.747</v>
      </c>
      <c r="D58" s="56">
        <v>161.77183000000002</v>
      </c>
      <c r="E58" s="88">
        <v>0.335</v>
      </c>
      <c r="F58" s="88">
        <v>25</v>
      </c>
      <c r="G58" s="88">
        <v>0.364</v>
      </c>
      <c r="H58" s="88"/>
      <c r="I58" s="56">
        <v>155.658</v>
      </c>
      <c r="J58" s="56">
        <v>0</v>
      </c>
      <c r="K58" s="56"/>
      <c r="L58" s="56"/>
      <c r="M58" s="56">
        <v>1.862</v>
      </c>
      <c r="N58" s="9">
        <f t="shared" si="12"/>
        <v>900.73783</v>
      </c>
      <c r="O58" s="8">
        <v>-130</v>
      </c>
      <c r="P58" s="11">
        <f t="shared" si="9"/>
        <v>770.73783</v>
      </c>
      <c r="Q58" s="10"/>
      <c r="R58" s="106">
        <f t="shared" si="10"/>
        <v>770.73783</v>
      </c>
      <c r="S58" s="11">
        <f t="shared" si="13"/>
        <v>0.06901305784383954</v>
      </c>
    </row>
    <row r="59" spans="1:19" s="10" customFormat="1" ht="31.5" customHeight="1">
      <c r="A59" s="118"/>
      <c r="B59" s="119" t="s">
        <v>97</v>
      </c>
      <c r="C59" s="112">
        <v>62.788</v>
      </c>
      <c r="D59" s="56">
        <v>0</v>
      </c>
      <c r="E59" s="88">
        <v>0</v>
      </c>
      <c r="F59" s="88"/>
      <c r="G59" s="88"/>
      <c r="H59" s="88"/>
      <c r="I59" s="56">
        <v>2.092</v>
      </c>
      <c r="J59" s="11">
        <v>0</v>
      </c>
      <c r="K59" s="11"/>
      <c r="L59" s="56"/>
      <c r="M59" s="56"/>
      <c r="N59" s="9">
        <f t="shared" si="12"/>
        <v>64.88</v>
      </c>
      <c r="O59" s="8">
        <v>-3.335116</v>
      </c>
      <c r="P59" s="11">
        <f t="shared" si="9"/>
        <v>61.544883999999996</v>
      </c>
      <c r="R59" s="106">
        <f t="shared" si="10"/>
        <v>61.544883999999996</v>
      </c>
      <c r="S59" s="11">
        <f t="shared" si="13"/>
        <v>0.005510824140401146</v>
      </c>
    </row>
    <row r="60" spans="1:19" ht="19.5" customHeight="1">
      <c r="A60" s="109"/>
      <c r="B60" s="108" t="s">
        <v>98</v>
      </c>
      <c r="C60" s="11">
        <f>SUM(C61:C62)</f>
        <v>582.018</v>
      </c>
      <c r="D60" s="11">
        <f>D61+D62</f>
        <v>1420.961686</v>
      </c>
      <c r="E60" s="89">
        <f aca="true" t="shared" si="15" ref="E60:L60">E61+E62</f>
        <v>0.616</v>
      </c>
      <c r="F60" s="89">
        <f t="shared" si="15"/>
        <v>0</v>
      </c>
      <c r="G60" s="89">
        <f t="shared" si="15"/>
        <v>0.117</v>
      </c>
      <c r="H60" s="89">
        <f t="shared" si="15"/>
        <v>0</v>
      </c>
      <c r="I60" s="11">
        <f>I61+I62</f>
        <v>35.682</v>
      </c>
      <c r="J60" s="11">
        <f t="shared" si="15"/>
        <v>0</v>
      </c>
      <c r="K60" s="56">
        <f t="shared" si="15"/>
        <v>0</v>
      </c>
      <c r="L60" s="11">
        <f t="shared" si="15"/>
        <v>345.23279999999994</v>
      </c>
      <c r="M60" s="11"/>
      <c r="N60" s="9">
        <f t="shared" si="12"/>
        <v>2384.627486</v>
      </c>
      <c r="O60" s="11">
        <f>O61+O62</f>
        <v>-3.255</v>
      </c>
      <c r="P60" s="11">
        <f t="shared" si="9"/>
        <v>2381.3724859999998</v>
      </c>
      <c r="Q60" s="10">
        <f>Q61+Q62</f>
        <v>0</v>
      </c>
      <c r="R60" s="106">
        <f>P60+Q60</f>
        <v>2381.3724859999998</v>
      </c>
      <c r="S60" s="11">
        <f t="shared" si="13"/>
        <v>0.21323177704154728</v>
      </c>
    </row>
    <row r="61" spans="1:19" ht="19.5" customHeight="1">
      <c r="A61" s="109"/>
      <c r="B61" s="117" t="s">
        <v>99</v>
      </c>
      <c r="C61" s="56">
        <v>582.018</v>
      </c>
      <c r="D61" s="112">
        <v>1420.395686</v>
      </c>
      <c r="E61" s="88">
        <v>0.616</v>
      </c>
      <c r="F61" s="88">
        <v>0</v>
      </c>
      <c r="G61" s="88">
        <v>0.117</v>
      </c>
      <c r="H61" s="88"/>
      <c r="I61" s="56">
        <v>35.682</v>
      </c>
      <c r="J61" s="56"/>
      <c r="K61" s="11">
        <v>0</v>
      </c>
      <c r="L61" s="112">
        <v>345.23279999999994</v>
      </c>
      <c r="M61" s="112"/>
      <c r="N61" s="9">
        <f t="shared" si="12"/>
        <v>2384.061486</v>
      </c>
      <c r="O61" s="11">
        <v>-3.255</v>
      </c>
      <c r="P61" s="11">
        <f t="shared" si="9"/>
        <v>2380.806486</v>
      </c>
      <c r="Q61" s="10"/>
      <c r="R61" s="106">
        <f t="shared" si="10"/>
        <v>2380.806486</v>
      </c>
      <c r="S61" s="11">
        <f t="shared" si="13"/>
        <v>0.21318109652578798</v>
      </c>
    </row>
    <row r="62" spans="1:19" ht="19.5" customHeight="1">
      <c r="A62" s="109"/>
      <c r="B62" s="117" t="s">
        <v>100</v>
      </c>
      <c r="C62" s="112">
        <v>0</v>
      </c>
      <c r="D62" s="112">
        <v>0.566</v>
      </c>
      <c r="E62" s="116"/>
      <c r="F62" s="116">
        <v>0</v>
      </c>
      <c r="G62" s="116"/>
      <c r="H62" s="116"/>
      <c r="I62" s="56">
        <v>0</v>
      </c>
      <c r="J62" s="11"/>
      <c r="K62" s="11"/>
      <c r="L62" s="112"/>
      <c r="M62" s="112"/>
      <c r="N62" s="9">
        <f t="shared" si="12"/>
        <v>0.566</v>
      </c>
      <c r="O62" s="82"/>
      <c r="P62" s="11">
        <f t="shared" si="9"/>
        <v>0.566</v>
      </c>
      <c r="Q62" s="10"/>
      <c r="R62" s="106">
        <f t="shared" si="10"/>
        <v>0.566</v>
      </c>
      <c r="S62" s="11">
        <f t="shared" si="13"/>
        <v>5.068051575931232E-05</v>
      </c>
    </row>
    <row r="63" spans="1:19" ht="23.25" customHeight="1">
      <c r="A63" s="109"/>
      <c r="B63" s="108" t="s">
        <v>80</v>
      </c>
      <c r="C63" s="106">
        <f>C64+C65</f>
        <v>168.964</v>
      </c>
      <c r="D63" s="106">
        <f>D64+D65</f>
        <v>185.61072399999998</v>
      </c>
      <c r="E63" s="106">
        <f>E64+E65</f>
        <v>0</v>
      </c>
      <c r="F63" s="106">
        <f>F64+F65</f>
        <v>0</v>
      </c>
      <c r="G63" s="106">
        <f>G64+G65</f>
        <v>0</v>
      </c>
      <c r="H63" s="116"/>
      <c r="I63" s="106">
        <f>I64+I65</f>
        <v>0.143</v>
      </c>
      <c r="J63" s="11"/>
      <c r="K63" s="11">
        <f>K64+K65</f>
        <v>0</v>
      </c>
      <c r="L63" s="106">
        <f>L64+L65</f>
        <v>8.30311</v>
      </c>
      <c r="M63" s="106">
        <f>M64+M65</f>
        <v>53.458</v>
      </c>
      <c r="N63" s="9">
        <f t="shared" si="12"/>
        <v>416.4788339999999</v>
      </c>
      <c r="O63" s="106">
        <f>O64+O65</f>
        <v>-8.30311</v>
      </c>
      <c r="P63" s="11">
        <f t="shared" si="9"/>
        <v>408.1757239999999</v>
      </c>
      <c r="Q63" s="106">
        <f>Q64+Q65</f>
        <v>-408.17572399999995</v>
      </c>
      <c r="R63" s="106">
        <f t="shared" si="10"/>
        <v>0</v>
      </c>
      <c r="S63" s="11">
        <f t="shared" si="13"/>
        <v>0</v>
      </c>
    </row>
    <row r="64" spans="1:19" ht="15">
      <c r="A64" s="109"/>
      <c r="B64" s="120" t="s">
        <v>101</v>
      </c>
      <c r="C64" s="112">
        <v>0</v>
      </c>
      <c r="D64" s="112">
        <v>0</v>
      </c>
      <c r="E64" s="116">
        <v>0</v>
      </c>
      <c r="F64" s="116">
        <v>0</v>
      </c>
      <c r="G64" s="116"/>
      <c r="H64" s="116">
        <v>0</v>
      </c>
      <c r="I64" s="112"/>
      <c r="J64" s="11"/>
      <c r="K64" s="11"/>
      <c r="L64" s="112"/>
      <c r="M64" s="112">
        <v>53.458</v>
      </c>
      <c r="N64" s="9">
        <f t="shared" si="12"/>
        <v>53.458</v>
      </c>
      <c r="O64" s="10"/>
      <c r="P64" s="11">
        <f t="shared" si="9"/>
        <v>53.458</v>
      </c>
      <c r="Q64" s="10">
        <f>-P64</f>
        <v>-53.458</v>
      </c>
      <c r="R64" s="106"/>
      <c r="S64" s="11">
        <f t="shared" si="13"/>
        <v>0</v>
      </c>
    </row>
    <row r="65" spans="1:19" ht="19.5" customHeight="1">
      <c r="A65" s="109"/>
      <c r="B65" s="120" t="s">
        <v>102</v>
      </c>
      <c r="C65" s="112">
        <v>168.964</v>
      </c>
      <c r="D65" s="112">
        <v>185.61072399999998</v>
      </c>
      <c r="E65" s="116">
        <v>0</v>
      </c>
      <c r="F65" s="116">
        <v>0</v>
      </c>
      <c r="G65" s="116"/>
      <c r="H65" s="116">
        <v>0</v>
      </c>
      <c r="I65" s="112">
        <v>0.143</v>
      </c>
      <c r="J65" s="11"/>
      <c r="K65" s="11"/>
      <c r="L65" s="112">
        <v>8.30311</v>
      </c>
      <c r="M65" s="112"/>
      <c r="N65" s="9">
        <f t="shared" si="12"/>
        <v>363.0208339999999</v>
      </c>
      <c r="O65" s="8">
        <v>-8.30311</v>
      </c>
      <c r="P65" s="11">
        <f t="shared" si="9"/>
        <v>354.7177239999999</v>
      </c>
      <c r="Q65" s="10">
        <f>-P65</f>
        <v>-354.7177239999999</v>
      </c>
      <c r="R65" s="106">
        <f t="shared" si="10"/>
        <v>0</v>
      </c>
      <c r="S65" s="11">
        <f t="shared" si="13"/>
        <v>0</v>
      </c>
    </row>
    <row r="66" spans="1:19" ht="34.5" customHeight="1">
      <c r="A66" s="109"/>
      <c r="B66" s="121" t="s">
        <v>103</v>
      </c>
      <c r="C66" s="112">
        <v>-156.501</v>
      </c>
      <c r="D66" s="112">
        <v>-130.705275</v>
      </c>
      <c r="E66" s="116">
        <v>-4.272</v>
      </c>
      <c r="F66" s="116">
        <v>-5.576</v>
      </c>
      <c r="G66" s="116">
        <v>-7.26</v>
      </c>
      <c r="H66" s="116"/>
      <c r="I66" s="116">
        <v>-18.691</v>
      </c>
      <c r="J66" s="116"/>
      <c r="K66" s="112"/>
      <c r="L66" s="112"/>
      <c r="M66" s="112"/>
      <c r="N66" s="9">
        <f t="shared" si="12"/>
        <v>-323.005275</v>
      </c>
      <c r="O66" s="10"/>
      <c r="P66" s="11">
        <f t="shared" si="9"/>
        <v>-323.005275</v>
      </c>
      <c r="Q66" s="10"/>
      <c r="R66" s="106">
        <f t="shared" si="10"/>
        <v>-323.005275</v>
      </c>
      <c r="S66" s="11">
        <f t="shared" si="13"/>
        <v>-0.028922392102435527</v>
      </c>
    </row>
    <row r="67" spans="2:19" ht="12" customHeight="1">
      <c r="B67" s="121"/>
      <c r="C67" s="112"/>
      <c r="D67" s="112"/>
      <c r="E67" s="116"/>
      <c r="F67" s="116"/>
      <c r="G67" s="116"/>
      <c r="H67" s="116"/>
      <c r="I67" s="6"/>
      <c r="J67" s="11"/>
      <c r="K67" s="112"/>
      <c r="L67" s="112"/>
      <c r="M67" s="112"/>
      <c r="N67" s="9">
        <f t="shared" si="12"/>
        <v>0</v>
      </c>
      <c r="O67" s="10"/>
      <c r="P67" s="11"/>
      <c r="Q67" s="10"/>
      <c r="R67" s="106"/>
      <c r="S67" s="11"/>
    </row>
    <row r="68" spans="2:19" ht="34.5" customHeight="1" thickBot="1">
      <c r="B68" s="122" t="s">
        <v>104</v>
      </c>
      <c r="C68" s="123">
        <f>C20-C46</f>
        <v>-8430.81161</v>
      </c>
      <c r="D68" s="123">
        <f>D20-D46</f>
        <v>2645.781449000002</v>
      </c>
      <c r="E68" s="124">
        <f>E20-E46</f>
        <v>-4334.3334399999985</v>
      </c>
      <c r="F68" s="124">
        <f>F20-F46</f>
        <v>-191.00549999999998</v>
      </c>
      <c r="G68" s="124">
        <f>G20-G46</f>
        <v>-2028.6550000000016</v>
      </c>
      <c r="H68" s="124">
        <f>H20-H46</f>
        <v>0</v>
      </c>
      <c r="I68" s="123">
        <f>I20-I46</f>
        <v>743.2859999999991</v>
      </c>
      <c r="J68" s="123">
        <f>J20-J46</f>
        <v>12.904709000000004</v>
      </c>
      <c r="K68" s="123">
        <f>K20-K46</f>
        <v>13.833365859999997</v>
      </c>
      <c r="L68" s="123">
        <f>L20-L46</f>
        <v>-2.0991939999998976</v>
      </c>
      <c r="M68" s="123">
        <f>M20-M46</f>
        <v>-5.126999999999995</v>
      </c>
      <c r="N68" s="125">
        <f t="shared" si="12"/>
        <v>-11576.226220139999</v>
      </c>
      <c r="O68" s="123">
        <f>O20-O46</f>
        <v>0</v>
      </c>
      <c r="P68" s="123">
        <f>P20-P46</f>
        <v>-11576.22622014</v>
      </c>
      <c r="Q68" s="123">
        <f>Q20-Q46</f>
        <v>-1188.517276</v>
      </c>
      <c r="R68" s="123">
        <f>R20-R46</f>
        <v>-12764.74349614</v>
      </c>
      <c r="S68" s="126">
        <f>R68/$R$11*100</f>
        <v>-1.1429748832503581</v>
      </c>
    </row>
    <row r="69" spans="3:19" s="17" customFormat="1" ht="19.5" customHeight="1" thickTop="1">
      <c r="C69" s="128"/>
      <c r="E69" s="127"/>
      <c r="F69" s="127"/>
      <c r="G69" s="127"/>
      <c r="H69" s="127"/>
      <c r="N69" s="18"/>
      <c r="P69" s="18"/>
      <c r="R69" s="19"/>
      <c r="S69" s="45"/>
    </row>
  </sheetData>
  <sheetProtection/>
  <mergeCells count="7">
    <mergeCell ref="O2:S2"/>
    <mergeCell ref="B3:S3"/>
    <mergeCell ref="B4:S4"/>
    <mergeCell ref="B5:S5"/>
    <mergeCell ref="R13:S16"/>
    <mergeCell ref="R17:R18"/>
    <mergeCell ref="S17:S18"/>
  </mergeCells>
  <printOptions/>
  <pageMargins left="0" right="0.11811023622047245" top="0.5905511811023623" bottom="0" header="0.31496062992125984" footer="0.31496062992125984"/>
  <pageSetup horizontalDpi="600" verticalDpi="600" orientation="landscape" paperSize="9" scale="50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2021-03-25T09:05:25Z</cp:lastPrinted>
  <dcterms:created xsi:type="dcterms:W3CDTF">2021-03-25T08:57:24Z</dcterms:created>
  <dcterms:modified xsi:type="dcterms:W3CDTF">2021-03-25T09:05:38Z</dcterms:modified>
  <cp:category/>
  <cp:version/>
  <cp:contentType/>
  <cp:contentStatus/>
</cp:coreProperties>
</file>