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0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'!$A$1:$F$24</definedName>
    <definedName name="_xlnm.Print_Area" localSheetId="2">'A 3 ch personal pe bugete'!$A$2:$L$14</definedName>
    <definedName name="_xlnm.Print_Area" localSheetId="3">'A 4 OPC BS p'!$A$1:$H$61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<sst xmlns="http://schemas.openxmlformats.org/spreadsheetml/2006/main" count="178" uniqueCount="163">
  <si>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</si>
  <si>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</si>
  <si>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</si>
  <si>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</si>
  <si>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</si>
  <si>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</si>
  <si>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</si>
  <si>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</si>
  <si>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</si>
  <si>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</si>
  <si>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</si>
  <si>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</si>
  <si>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</si>
  <si>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</si>
  <si>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</si>
  <si>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</si>
  <si>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</si>
  <si>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</si>
  <si>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</si>
  <si>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</si>
  <si>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</si>
  <si>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</si>
  <si>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</si>
  <si>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</si>
  <si>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</si>
  <si>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</si>
  <si>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</si>
  <si>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</si>
  <si>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</si>
  <si>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</si>
  <si>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</si>
  <si>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</si>
  <si>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</si>
  <si>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</si>
  <si>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</si>
  <si>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</si>
  <si>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</si>
  <si>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</si>
  <si>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</si>
  <si>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</si>
  <si>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</si>
  <si>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</si>
  <si>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</si>
  <si>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</si>
  <si>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</si>
  <si>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</si>
  <si>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</si>
  <si>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</si>
  <si>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</si>
  <si>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</si>
  <si>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</si>
  <si>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</si>
  <si>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</si>
  <si>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</si>
  <si>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</si>
  <si>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</si>
  <si>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</si>
  <si>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</si>
  <si>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</si>
  <si>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</si>
  <si>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</si>
  <si>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</si>
  <si>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</si>
  <si>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</si>
  <si>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</si>
  <si>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</si>
  <si>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</si>
  <si>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</si>
  <si>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</si>
  <si>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</si>
  <si>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</si>
  <si>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</si>
  <si>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</si>
  <si>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</si>
  <si>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</si>
  <si>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</si>
  <si>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</si>
  <si>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</si>
  <si>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</si>
  <si>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</si>
  <si>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</si>
  <si>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</si>
  <si>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</si>
  <si>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</si>
  <si>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</si>
  <si>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</si>
  <si>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</si>
  <si>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</si>
  <si>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</si>
  <si>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</si>
  <si>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</si>
  <si>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</si>
  <si>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</si>
  <si>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</si>
  <si>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</si>
  <si>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</si>
  <si>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</si>
  <si>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</si>
  <si>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</si>
  <si>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</si>
  <si>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</si>
  <si>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</si>
  <si>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</si>
  <si>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</si>
  <si>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</si>
  <si>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</si>
  <si>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</si>
  <si>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</si>
  <si>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</si>
  <si>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</si>
  <si>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</si>
  <si>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</si>
  <si>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</si>
  <si>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</si>
  <si>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</si>
  <si>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</si>
  <si>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</si>
  <si>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</si>
  <si>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</si>
  <si>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</si>
  <si>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</si>
  <si>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</si>
  <si>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</si>
  <si>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</si>
  <si>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</si>
  <si>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</si>
  <si>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</si>
  <si>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</si>
  <si>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</si>
  <si>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</si>
  <si>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</si>
  <si>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</si>
  <si>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</si>
  <si>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Ministerul Finanțelor Publice-Acțiuni Generale </t>
  </si>
  <si>
    <t xml:space="preserve">         PIB* - milioane lei  </t>
  </si>
  <si>
    <t>* PIB actualizat conform prognozei de primavara a Comisiei Nationale de Strategie și Prognoză</t>
  </si>
  <si>
    <t>Program trim. I 2020 actualizat</t>
  </si>
  <si>
    <t>Realizari trim. I 2020</t>
  </si>
  <si>
    <t>Grad de realizare trim.I 2020</t>
  </si>
  <si>
    <t>Program 2020
iniţial</t>
  </si>
  <si>
    <t>Program           2020 
actualizat</t>
  </si>
  <si>
    <t>Trimestrul I 2020
iniţial</t>
  </si>
  <si>
    <t>Trimestrul I 2020
actualizat</t>
  </si>
  <si>
    <t>Execuţie trimestrul I 2020</t>
  </si>
  <si>
    <t>CHELTUIELI DE PERSONAL  2020</t>
  </si>
  <si>
    <t>Ministerul Lucrărilor Publice, Dezvoltării si Administrației</t>
  </si>
  <si>
    <t>Ministerul Muncii și Protrcției Sociale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</si>
  <si>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</si>
  <si>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</si>
  <si>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</si>
  <si>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</si>
  <si>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</si>
  <si>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Ministerul Fondurilor Europene</t>
  </si>
  <si>
    <t>Inspectia Judiciara</t>
  </si>
  <si>
    <t>Program    2020            iniţial</t>
  </si>
  <si>
    <t>Program     2020     actualizat</t>
  </si>
  <si>
    <t>Program trimestrul I 2020 iniţial</t>
  </si>
  <si>
    <t>Program trimestrul I 2020 actualizat</t>
  </si>
  <si>
    <t xml:space="preserve">Plati efectuate in anii precedenti si recuperate in anul curent </t>
  </si>
  <si>
    <t xml:space="preserve">   -pe anul 2020 -</t>
  </si>
  <si>
    <r>
      <t xml:space="preserve"> </t>
    </r>
    <r>
      <rPr>
        <b/>
        <sz val="10"/>
        <color indexed="8"/>
        <rFont val="Tahoma"/>
        <family val="2"/>
      </rPr>
      <t>TOTAL din care:</t>
    </r>
  </si>
  <si>
    <t>TOTAL - program anual**</t>
  </si>
  <si>
    <t>**program actualizat martie 2020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</si>
</sst>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9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7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7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84" fontId="21" fillId="0" borderId="0">
      <alignment/>
      <protection/>
    </xf>
    <xf numFmtId="184" fontId="78" fillId="0" borderId="0">
      <alignment/>
      <protection/>
    </xf>
    <xf numFmtId="184" fontId="78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9" fillId="0" borderId="17">
      <alignment/>
      <protection/>
    </xf>
    <xf numFmtId="0" fontId="79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0" fillId="0" borderId="1">
      <alignment horizontal="left"/>
      <protection locked="0"/>
    </xf>
    <xf numFmtId="0" fontId="80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32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4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4" fontId="75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4" fontId="75" fillId="0" borderId="0" xfId="573" applyNumberFormat="1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6" fillId="0" borderId="0" xfId="573" applyFont="1" applyFill="1" applyBorder="1">
      <alignment/>
      <protection/>
    </xf>
    <xf numFmtId="0" fontId="76" fillId="0" borderId="0" xfId="573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6" fillId="50" borderId="0" xfId="573" applyFont="1" applyFill="1" applyBorder="1" applyAlignment="1">
      <alignment/>
      <protection/>
    </xf>
    <xf numFmtId="0" fontId="75" fillId="50" borderId="0" xfId="573" applyFont="1" applyFill="1" applyBorder="1" applyAlignment="1">
      <alignment vertical="top" wrapText="1"/>
      <protection/>
    </xf>
    <xf numFmtId="4" fontId="75" fillId="50" borderId="0" xfId="573" applyNumberFormat="1" applyFont="1" applyFill="1" applyBorder="1">
      <alignment/>
      <protection/>
    </xf>
    <xf numFmtId="0" fontId="75" fillId="50" borderId="0" xfId="573" applyFont="1" applyFill="1" applyBorder="1">
      <alignment/>
      <protection/>
    </xf>
    <xf numFmtId="0" fontId="76" fillId="50" borderId="0" xfId="573" applyFont="1" applyFill="1" applyBorder="1">
      <alignment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6" fillId="51" borderId="0" xfId="573" applyFont="1" applyFill="1" applyBorder="1" applyAlignment="1">
      <alignment horizontal="center"/>
      <protection/>
    </xf>
    <xf numFmtId="0" fontId="76" fillId="51" borderId="0" xfId="573" applyFont="1" applyFill="1" applyBorder="1">
      <alignment/>
      <protection/>
    </xf>
    <xf numFmtId="3" fontId="76" fillId="51" borderId="0" xfId="573" applyNumberFormat="1" applyFont="1" applyFill="1" applyBorder="1">
      <alignment/>
      <protection/>
    </xf>
    <xf numFmtId="0" fontId="75" fillId="51" borderId="0" xfId="573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6" fillId="51" borderId="0" xfId="573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5" fillId="51" borderId="0" xfId="573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75" fillId="51" borderId="21" xfId="573" applyFont="1" applyFill="1" applyBorder="1" applyAlignment="1">
      <alignment horizontal="center" vertical="center"/>
      <protection/>
    </xf>
    <xf numFmtId="0" fontId="75" fillId="51" borderId="21" xfId="573" applyFont="1" applyFill="1" applyBorder="1" applyAlignment="1">
      <alignment horizontal="left" vertical="center"/>
      <protection/>
    </xf>
    <xf numFmtId="4" fontId="75" fillId="51" borderId="21" xfId="573" applyNumberFormat="1" applyFont="1" applyFill="1" applyBorder="1" applyAlignment="1">
      <alignment horizontal="center" vertical="center"/>
      <protection/>
    </xf>
    <xf numFmtId="0" fontId="75" fillId="51" borderId="21" xfId="573" applyFont="1" applyFill="1" applyBorder="1">
      <alignment/>
      <protection/>
    </xf>
    <xf numFmtId="0" fontId="83" fillId="51" borderId="0" xfId="573" applyFont="1" applyFill="1" applyBorder="1" applyAlignment="1">
      <alignment horizontal="left" vertical="center"/>
      <protection/>
    </xf>
    <xf numFmtId="172" fontId="83" fillId="51" borderId="0" xfId="573" applyNumberFormat="1" applyFont="1" applyFill="1" applyBorder="1" applyAlignment="1">
      <alignment horizontal="right" vertical="center" wrapText="1"/>
      <protection/>
    </xf>
    <xf numFmtId="176" fontId="83" fillId="51" borderId="0" xfId="598" applyNumberFormat="1" applyFont="1" applyFill="1" applyBorder="1" applyAlignment="1">
      <alignment horizontal="center" vertical="center"/>
    </xf>
    <xf numFmtId="0" fontId="85" fillId="51" borderId="0" xfId="0" applyFont="1" applyFill="1" applyBorder="1" applyAlignment="1">
      <alignment horizontal="center" vertical="center"/>
    </xf>
    <xf numFmtId="0" fontId="86" fillId="51" borderId="0" xfId="0" applyFont="1" applyFill="1" applyBorder="1" applyAlignment="1">
      <alignment horizontal="left" vertical="center" wrapText="1"/>
    </xf>
    <xf numFmtId="172" fontId="97" fillId="51" borderId="0" xfId="573" applyNumberFormat="1" applyFont="1" applyFill="1" applyBorder="1" applyAlignment="1">
      <alignment horizontal="right" vertical="center"/>
      <protection/>
    </xf>
    <xf numFmtId="176" fontId="97" fillId="51" borderId="0" xfId="598" applyNumberFormat="1" applyFont="1" applyFill="1" applyBorder="1" applyAlignment="1">
      <alignment horizontal="center" vertical="center"/>
    </xf>
    <xf numFmtId="0" fontId="85" fillId="51" borderId="0" xfId="0" applyFont="1" applyFill="1" applyBorder="1" applyAlignment="1">
      <alignment horizontal="left" vertical="center" wrapText="1"/>
    </xf>
    <xf numFmtId="3" fontId="97" fillId="51" borderId="0" xfId="573" applyNumberFormat="1" applyFont="1" applyFill="1" applyBorder="1" applyAlignment="1">
      <alignment horizontal="right" vertical="center"/>
      <protection/>
    </xf>
    <xf numFmtId="0" fontId="86" fillId="51" borderId="21" xfId="0" applyFont="1" applyFill="1" applyBorder="1" applyAlignment="1">
      <alignment horizontal="left" vertical="center" wrapText="1"/>
    </xf>
    <xf numFmtId="172" fontId="97" fillId="51" borderId="21" xfId="573" applyNumberFormat="1" applyFont="1" applyFill="1" applyBorder="1" applyAlignment="1">
      <alignment horizontal="right" vertical="center"/>
      <protection/>
    </xf>
    <xf numFmtId="176" fontId="97" fillId="51" borderId="21" xfId="598" applyNumberFormat="1" applyFont="1" applyFill="1" applyBorder="1" applyAlignment="1">
      <alignment horizontal="center" vertical="center"/>
    </xf>
    <xf numFmtId="0" fontId="82" fillId="50" borderId="0" xfId="573" applyFont="1" applyFill="1" applyBorder="1">
      <alignment/>
      <protection/>
    </xf>
    <xf numFmtId="0" fontId="83" fillId="50" borderId="21" xfId="573" applyFont="1" applyFill="1" applyBorder="1">
      <alignment/>
      <protection/>
    </xf>
    <xf numFmtId="0" fontId="82" fillId="50" borderId="21" xfId="573" applyFont="1" applyFill="1" applyBorder="1">
      <alignment/>
      <protection/>
    </xf>
    <xf numFmtId="0" fontId="89" fillId="50" borderId="21" xfId="573" applyFont="1" applyFill="1" applyBorder="1" applyAlignment="1">
      <alignment horizontal="center"/>
      <protection/>
    </xf>
    <xf numFmtId="0" fontId="83" fillId="51" borderId="0" xfId="573" applyFont="1" applyFill="1" applyBorder="1" applyAlignment="1">
      <alignment horizontal="center" vertical="center"/>
      <protection/>
    </xf>
    <xf numFmtId="49" fontId="83" fillId="51" borderId="0" xfId="573" applyNumberFormat="1" applyFont="1" applyFill="1" applyBorder="1" applyAlignment="1" quotePrefix="1">
      <alignment horizontal="center" vertical="center" wrapText="1"/>
      <protection/>
    </xf>
    <xf numFmtId="49" fontId="83" fillId="51" borderId="0" xfId="573" applyNumberFormat="1" applyFont="1" applyFill="1" applyBorder="1" applyAlignment="1">
      <alignment horizontal="center" vertical="center" wrapText="1"/>
      <protection/>
    </xf>
    <xf numFmtId="49" fontId="83" fillId="51" borderId="0" xfId="573" applyNumberFormat="1" applyFont="1" applyFill="1" applyBorder="1" applyAlignment="1">
      <alignment horizontal="center" vertical="center"/>
      <protection/>
    </xf>
    <xf numFmtId="0" fontId="83" fillId="51" borderId="0" xfId="573" applyFont="1" applyFill="1" applyBorder="1" applyAlignment="1">
      <alignment vertical="top" wrapText="1"/>
      <protection/>
    </xf>
    <xf numFmtId="0" fontId="86" fillId="51" borderId="0" xfId="0" applyFont="1" applyFill="1" applyBorder="1" applyAlignment="1" quotePrefix="1">
      <alignment horizontal="center" vertical="center" wrapText="1"/>
    </xf>
    <xf numFmtId="0" fontId="86" fillId="51" borderId="21" xfId="0" applyFont="1" applyFill="1" applyBorder="1" applyAlignment="1" quotePrefix="1">
      <alignment horizontal="center" vertical="center" wrapText="1"/>
    </xf>
    <xf numFmtId="0" fontId="86" fillId="50" borderId="0" xfId="573" applyFont="1" applyFill="1" applyBorder="1">
      <alignment/>
      <protection/>
    </xf>
    <xf numFmtId="0" fontId="86" fillId="50" borderId="0" xfId="574" applyFont="1" applyFill="1">
      <alignment/>
      <protection/>
    </xf>
    <xf numFmtId="0" fontId="86" fillId="50" borderId="0" xfId="574" applyFont="1" applyFill="1" applyAlignment="1">
      <alignment horizontal="right"/>
      <protection/>
    </xf>
    <xf numFmtId="49" fontId="86" fillId="50" borderId="0" xfId="0" applyNumberFormat="1" applyFont="1" applyFill="1" applyBorder="1" applyAlignment="1" applyProtection="1">
      <alignment horizontal="right"/>
      <protection locked="0"/>
    </xf>
    <xf numFmtId="0" fontId="83" fillId="52" borderId="22" xfId="574" applyFont="1" applyFill="1" applyBorder="1" applyAlignment="1">
      <alignment horizontal="center" vertical="center" wrapText="1"/>
      <protection/>
    </xf>
    <xf numFmtId="0" fontId="83" fillId="52" borderId="22" xfId="572" applyFont="1" applyFill="1" applyBorder="1" applyAlignment="1">
      <alignment horizontal="center" vertical="center" wrapText="1"/>
      <protection/>
    </xf>
    <xf numFmtId="0" fontId="86" fillId="0" borderId="23" xfId="574" applyFont="1" applyBorder="1" applyAlignment="1">
      <alignment horizontal="center" vertical="center" wrapText="1"/>
      <protection/>
    </xf>
    <xf numFmtId="0" fontId="86" fillId="0" borderId="24" xfId="574" applyFont="1" applyBorder="1" applyAlignment="1">
      <alignment horizontal="center" vertical="center" wrapText="1"/>
      <protection/>
    </xf>
    <xf numFmtId="0" fontId="86" fillId="50" borderId="0" xfId="574" applyFont="1" applyFill="1" applyBorder="1" applyAlignment="1">
      <alignment vertical="center"/>
      <protection/>
    </xf>
    <xf numFmtId="172" fontId="97" fillId="51" borderId="0" xfId="0" applyNumberFormat="1" applyFont="1" applyFill="1" applyAlignment="1" applyProtection="1">
      <alignment horizontal="right"/>
      <protection/>
    </xf>
    <xf numFmtId="172" fontId="86" fillId="0" borderId="23" xfId="574" applyNumberFormat="1" applyFont="1" applyBorder="1">
      <alignment/>
      <protection/>
    </xf>
    <xf numFmtId="172" fontId="86" fillId="0" borderId="24" xfId="574" applyNumberFormat="1" applyFont="1" applyBorder="1">
      <alignment/>
      <protection/>
    </xf>
    <xf numFmtId="172" fontId="86" fillId="0" borderId="24" xfId="600" applyNumberFormat="1" applyFont="1" applyBorder="1" applyAlignment="1">
      <alignment/>
    </xf>
    <xf numFmtId="176" fontId="86" fillId="0" borderId="24" xfId="600" applyNumberFormat="1" applyFont="1" applyBorder="1" applyAlignment="1">
      <alignment/>
    </xf>
    <xf numFmtId="172" fontId="97" fillId="51" borderId="0" xfId="574" applyNumberFormat="1" applyFont="1" applyFill="1" applyBorder="1" applyAlignment="1">
      <alignment horizontal="right" vertical="center"/>
      <protection/>
    </xf>
    <xf numFmtId="172" fontId="97" fillId="51" borderId="0" xfId="574" applyNumberFormat="1" applyFont="1" applyFill="1" applyAlignment="1">
      <alignment horizontal="right" vertical="center"/>
      <protection/>
    </xf>
    <xf numFmtId="0" fontId="86" fillId="50" borderId="0" xfId="574" applyFont="1" applyFill="1" applyBorder="1" applyAlignment="1">
      <alignment vertical="center" wrapText="1"/>
      <protection/>
    </xf>
    <xf numFmtId="172" fontId="97" fillId="50" borderId="0" xfId="574" applyNumberFormat="1" applyFont="1" applyFill="1" applyBorder="1" applyAlignment="1">
      <alignment horizontal="right" vertical="center"/>
      <protection/>
    </xf>
    <xf numFmtId="0" fontId="83" fillId="50" borderId="25" xfId="574" applyFont="1" applyFill="1" applyBorder="1" applyAlignment="1">
      <alignment vertical="center"/>
      <protection/>
    </xf>
    <xf numFmtId="172" fontId="98" fillId="50" borderId="25" xfId="574" applyNumberFormat="1" applyFont="1" applyFill="1" applyBorder="1" applyAlignment="1">
      <alignment horizontal="right" vertical="center"/>
      <protection/>
    </xf>
    <xf numFmtId="176" fontId="97" fillId="51" borderId="0" xfId="571" applyNumberFormat="1" applyFont="1" applyFill="1" applyAlignment="1" applyProtection="1">
      <alignment horizontal="center" vertical="center"/>
      <protection/>
    </xf>
    <xf numFmtId="176" fontId="98" fillId="51" borderId="25" xfId="571" applyNumberFormat="1" applyFont="1" applyFill="1" applyBorder="1" applyAlignment="1" applyProtection="1">
      <alignment horizontal="center" vertical="center"/>
      <protection/>
    </xf>
    <xf numFmtId="172" fontId="87" fillId="50" borderId="0" xfId="0" applyNumberFormat="1" applyFont="1" applyFill="1" applyAlignment="1" applyProtection="1">
      <alignment horizontal="center"/>
      <protection locked="0"/>
    </xf>
    <xf numFmtId="172" fontId="88" fillId="50" borderId="0" xfId="572" applyNumberFormat="1" applyFont="1" applyFill="1" applyBorder="1" applyAlignment="1">
      <alignment horizontal="right"/>
      <protection/>
    </xf>
    <xf numFmtId="172" fontId="88" fillId="50" borderId="0" xfId="0" applyNumberFormat="1" applyFont="1" applyFill="1" applyAlignment="1" applyProtection="1">
      <alignment horizontal="center"/>
      <protection locked="0"/>
    </xf>
    <xf numFmtId="172" fontId="87" fillId="50" borderId="0" xfId="0" applyNumberFormat="1" applyFont="1" applyFill="1" applyBorder="1" applyAlignment="1" applyProtection="1">
      <alignment horizontal="right"/>
      <protection locked="0"/>
    </xf>
    <xf numFmtId="172" fontId="91" fillId="50" borderId="25" xfId="0" applyNumberFormat="1" applyFont="1" applyFill="1" applyBorder="1" applyAlignment="1" applyProtection="1">
      <alignment/>
      <protection locked="0"/>
    </xf>
    <xf numFmtId="49" fontId="87" fillId="50" borderId="25" xfId="0" applyNumberFormat="1" applyFont="1" applyFill="1" applyBorder="1" applyAlignment="1" applyProtection="1">
      <alignment horizontal="right"/>
      <protection locked="0"/>
    </xf>
    <xf numFmtId="172" fontId="87" fillId="50" borderId="0" xfId="0" applyNumberFormat="1" applyFont="1" applyFill="1" applyBorder="1" applyAlignment="1" applyProtection="1">
      <alignment horizontal="center"/>
      <protection locked="0"/>
    </xf>
    <xf numFmtId="172" fontId="88" fillId="50" borderId="0" xfId="0" applyNumberFormat="1" applyFont="1" applyFill="1" applyBorder="1" applyAlignment="1" applyProtection="1">
      <alignment horizontal="right"/>
      <protection locked="0"/>
    </xf>
    <xf numFmtId="172" fontId="87" fillId="50" borderId="26" xfId="0" applyNumberFormat="1" applyFont="1" applyFill="1" applyBorder="1" applyAlignment="1" applyProtection="1">
      <alignment horizontal="center"/>
      <protection locked="0"/>
    </xf>
    <xf numFmtId="0" fontId="88" fillId="50" borderId="27" xfId="572" applyFont="1" applyFill="1" applyBorder="1" applyAlignment="1">
      <alignment horizontal="center" vertical="center" wrapText="1"/>
      <protection/>
    </xf>
    <xf numFmtId="0" fontId="88" fillId="50" borderId="28" xfId="572" applyFont="1" applyFill="1" applyBorder="1" applyAlignment="1" quotePrefix="1">
      <alignment horizontal="center" vertical="center" wrapText="1"/>
      <protection/>
    </xf>
    <xf numFmtId="172" fontId="90" fillId="50" borderId="21" xfId="0" applyNumberFormat="1" applyFont="1" applyFill="1" applyBorder="1" applyAlignment="1" applyProtection="1">
      <alignment horizontal="center"/>
      <protection locked="0"/>
    </xf>
    <xf numFmtId="0" fontId="92" fillId="0" borderId="21" xfId="572" applyFont="1" applyFill="1" applyBorder="1" applyAlignment="1">
      <alignment horizontal="center"/>
      <protection/>
    </xf>
    <xf numFmtId="172" fontId="92" fillId="50" borderId="21" xfId="0" applyNumberFormat="1" applyFont="1" applyFill="1" applyBorder="1" applyAlignment="1" applyProtection="1">
      <alignment horizontal="center" wrapText="1"/>
      <protection locked="0"/>
    </xf>
    <xf numFmtId="0" fontId="92" fillId="0" borderId="21" xfId="572" applyFont="1" applyFill="1" applyBorder="1" applyAlignment="1">
      <alignment horizontal="center" wrapText="1"/>
      <protection/>
    </xf>
    <xf numFmtId="172" fontId="88" fillId="53" borderId="0" xfId="0" applyNumberFormat="1" applyFont="1" applyFill="1" applyBorder="1" applyAlignment="1" applyProtection="1">
      <alignment horizontal="left" vertical="center"/>
      <protection locked="0"/>
    </xf>
    <xf numFmtId="172" fontId="88" fillId="53" borderId="0" xfId="0" applyNumberFormat="1" applyFont="1" applyFill="1" applyBorder="1" applyAlignment="1" applyProtection="1">
      <alignment horizontal="right" vertical="center"/>
      <protection locked="0"/>
    </xf>
    <xf numFmtId="172" fontId="88" fillId="52" borderId="0" xfId="0" applyNumberFormat="1" applyFont="1" applyFill="1" applyBorder="1" applyAlignment="1" applyProtection="1">
      <alignment horizontal="left" vertical="center"/>
      <protection locked="0"/>
    </xf>
    <xf numFmtId="172" fontId="88" fillId="52" borderId="0" xfId="0" applyNumberFormat="1" applyFont="1" applyFill="1" applyBorder="1" applyAlignment="1" applyProtection="1">
      <alignment vertical="center"/>
      <protection locked="0"/>
    </xf>
    <xf numFmtId="172" fontId="88" fillId="50" borderId="0" xfId="0" applyNumberFormat="1" applyFont="1" applyFill="1" applyBorder="1" applyAlignment="1" applyProtection="1">
      <alignment horizontal="left" indent="1"/>
      <protection locked="0"/>
    </xf>
    <xf numFmtId="172" fontId="88" fillId="50" borderId="0" xfId="0" applyNumberFormat="1" applyFont="1" applyFill="1" applyBorder="1" applyAlignment="1" applyProtection="1">
      <alignment vertical="center"/>
      <protection locked="0"/>
    </xf>
    <xf numFmtId="172" fontId="88" fillId="50" borderId="0" xfId="0" applyNumberFormat="1" applyFont="1" applyFill="1" applyBorder="1" applyAlignment="1" applyProtection="1">
      <alignment horizontal="left" indent="2"/>
      <protection locked="0"/>
    </xf>
    <xf numFmtId="172" fontId="88" fillId="50" borderId="0" xfId="0" applyNumberFormat="1" applyFont="1" applyFill="1" applyBorder="1" applyAlignment="1" applyProtection="1">
      <alignment horizontal="left" wrapText="1" indent="4"/>
      <protection locked="0"/>
    </xf>
    <xf numFmtId="172" fontId="87" fillId="50" borderId="0" xfId="0" applyNumberFormat="1" applyFont="1" applyFill="1" applyBorder="1" applyAlignment="1" applyProtection="1">
      <alignment horizontal="left" indent="6"/>
      <protection locked="0"/>
    </xf>
    <xf numFmtId="172" fontId="87" fillId="50" borderId="0" xfId="0" applyNumberFormat="1" applyFont="1" applyFill="1" applyBorder="1" applyAlignment="1" applyProtection="1">
      <alignment vertical="center"/>
      <protection/>
    </xf>
    <xf numFmtId="172" fontId="87" fillId="50" borderId="0" xfId="0" applyNumberFormat="1" applyFont="1" applyFill="1" applyBorder="1" applyAlignment="1" applyProtection="1">
      <alignment horizontal="left" wrapText="1" indent="6"/>
      <protection locked="0"/>
    </xf>
    <xf numFmtId="172" fontId="88" fillId="50" borderId="0" xfId="0" applyNumberFormat="1" applyFont="1" applyFill="1" applyBorder="1" applyAlignment="1" applyProtection="1">
      <alignment horizontal="right"/>
      <protection/>
    </xf>
    <xf numFmtId="172" fontId="88" fillId="50" borderId="0" xfId="0" applyNumberFormat="1" applyFont="1" applyFill="1" applyBorder="1" applyAlignment="1" applyProtection="1">
      <alignment vertical="center"/>
      <protection/>
    </xf>
    <xf numFmtId="172" fontId="88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7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8" fillId="50" borderId="0" xfId="0" applyNumberFormat="1" applyFont="1" applyFill="1" applyBorder="1" applyAlignment="1" applyProtection="1">
      <alignment horizontal="left" vertical="center" indent="4"/>
      <protection/>
    </xf>
    <xf numFmtId="172" fontId="88" fillId="50" borderId="0" xfId="0" applyNumberFormat="1" applyFont="1" applyFill="1" applyBorder="1" applyAlignment="1">
      <alignment horizontal="left" vertical="center" indent="2"/>
    </xf>
    <xf numFmtId="172" fontId="88" fillId="50" borderId="0" xfId="0" applyNumberFormat="1" applyFont="1" applyFill="1" applyBorder="1" applyAlignment="1" applyProtection="1">
      <alignment horizontal="left" vertical="center" indent="2"/>
      <protection/>
    </xf>
    <xf numFmtId="172" fontId="88" fillId="50" borderId="0" xfId="0" applyNumberFormat="1" applyFont="1" applyFill="1" applyBorder="1" applyAlignment="1" applyProtection="1">
      <alignment horizontal="left" wrapText="1"/>
      <protection locked="0"/>
    </xf>
    <xf numFmtId="172" fontId="88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8" fillId="50" borderId="0" xfId="0" applyNumberFormat="1" applyFont="1" applyFill="1" applyBorder="1" applyAlignment="1">
      <alignment vertical="center"/>
    </xf>
    <xf numFmtId="172" fontId="88" fillId="52" borderId="0" xfId="0" applyNumberFormat="1" applyFont="1" applyFill="1" applyBorder="1" applyAlignment="1">
      <alignment vertical="center"/>
    </xf>
    <xf numFmtId="172" fontId="88" fillId="50" borderId="0" xfId="0" applyNumberFormat="1" applyFont="1" applyFill="1" applyBorder="1" applyAlignment="1" applyProtection="1">
      <alignment horizontal="left" indent="1"/>
      <protection/>
    </xf>
    <xf numFmtId="172" fontId="88" fillId="50" borderId="0" xfId="0" applyNumberFormat="1" applyFont="1" applyFill="1" applyBorder="1" applyAlignment="1">
      <alignment horizontal="right" vertical="center"/>
    </xf>
    <xf numFmtId="172" fontId="88" fillId="50" borderId="0" xfId="0" applyNumberFormat="1" applyFont="1" applyFill="1" applyBorder="1" applyAlignment="1" applyProtection="1">
      <alignment horizontal="left" indent="2"/>
      <protection/>
    </xf>
    <xf numFmtId="172" fontId="88" fillId="50" borderId="0" xfId="0" applyNumberFormat="1" applyFont="1" applyFill="1" applyBorder="1" applyAlignment="1" applyProtection="1">
      <alignment horizontal="right" vertical="center"/>
      <protection/>
    </xf>
    <xf numFmtId="172" fontId="87" fillId="50" borderId="0" xfId="0" applyNumberFormat="1" applyFont="1" applyFill="1" applyBorder="1" applyAlignment="1" applyProtection="1">
      <alignment horizontal="left" wrapText="1" indent="4"/>
      <protection/>
    </xf>
    <xf numFmtId="172" fontId="87" fillId="50" borderId="0" xfId="0" applyNumberFormat="1" applyFont="1" applyFill="1" applyBorder="1" applyAlignment="1" applyProtection="1">
      <alignment horizontal="right" vertical="center"/>
      <protection/>
    </xf>
    <xf numFmtId="172" fontId="87" fillId="50" borderId="0" xfId="0" applyNumberFormat="1" applyFont="1" applyFill="1" applyBorder="1" applyAlignment="1">
      <alignment horizontal="right" vertical="center"/>
    </xf>
    <xf numFmtId="172" fontId="87" fillId="50" borderId="0" xfId="0" applyNumberFormat="1" applyFont="1" applyFill="1" applyBorder="1" applyAlignment="1" applyProtection="1">
      <alignment horizontal="left" indent="4"/>
      <protection/>
    </xf>
    <xf numFmtId="172" fontId="87" fillId="50" borderId="0" xfId="0" applyNumberFormat="1" applyFont="1" applyFill="1" applyBorder="1" applyAlignment="1" applyProtection="1">
      <alignment horizontal="left" vertical="center" indent="4"/>
      <protection/>
    </xf>
    <xf numFmtId="172" fontId="88" fillId="50" borderId="0" xfId="0" applyNumberFormat="1" applyFont="1" applyFill="1" applyBorder="1" applyAlignment="1" applyProtection="1">
      <alignment horizontal="left" wrapText="1" indent="2"/>
      <protection/>
    </xf>
    <xf numFmtId="172" fontId="88" fillId="50" borderId="0" xfId="0" applyNumberFormat="1" applyFont="1" applyFill="1" applyBorder="1" applyAlignment="1">
      <alignment horizontal="left" wrapText="1" indent="1"/>
    </xf>
    <xf numFmtId="176" fontId="93" fillId="50" borderId="0" xfId="0" applyNumberFormat="1" applyFont="1" applyFill="1" applyBorder="1" applyAlignment="1" applyProtection="1">
      <alignment horizontal="center" vertical="center"/>
      <protection locked="0"/>
    </xf>
    <xf numFmtId="172" fontId="88" fillId="52" borderId="25" xfId="0" applyNumberFormat="1" applyFont="1" applyFill="1" applyBorder="1" applyAlignment="1" applyProtection="1">
      <alignment horizontal="left" vertical="center"/>
      <protection/>
    </xf>
    <xf numFmtId="172" fontId="88" fillId="52" borderId="25" xfId="0" applyNumberFormat="1" applyFont="1" applyFill="1" applyBorder="1" applyAlignment="1" applyProtection="1">
      <alignment horizontal="right" vertical="center"/>
      <protection/>
    </xf>
    <xf numFmtId="176" fontId="88" fillId="52" borderId="0" xfId="593" applyNumberFormat="1" applyFont="1" applyFill="1" applyBorder="1" applyAlignment="1" applyProtection="1">
      <alignment horizontal="center" vertical="center"/>
      <protection locked="0"/>
    </xf>
    <xf numFmtId="176" fontId="88" fillId="50" borderId="0" xfId="593" applyNumberFormat="1" applyFont="1" applyFill="1" applyBorder="1" applyAlignment="1" applyProtection="1">
      <alignment horizontal="center" vertical="center"/>
      <protection locked="0"/>
    </xf>
    <xf numFmtId="176" fontId="88" fillId="52" borderId="0" xfId="0" applyNumberFormat="1" applyFont="1" applyFill="1" applyBorder="1" applyAlignment="1">
      <alignment horizontal="center" vertical="center"/>
    </xf>
    <xf numFmtId="176" fontId="94" fillId="50" borderId="0" xfId="0" applyNumberFormat="1" applyFont="1" applyFill="1" applyBorder="1" applyAlignment="1" applyProtection="1">
      <alignment horizontal="center" vertical="center"/>
      <protection locked="0"/>
    </xf>
    <xf numFmtId="176" fontId="88" fillId="52" borderId="25" xfId="593" applyNumberFormat="1" applyFont="1" applyFill="1" applyBorder="1" applyAlignment="1" applyProtection="1">
      <alignment horizontal="center" vertical="center"/>
      <protection/>
    </xf>
    <xf numFmtId="176" fontId="88" fillId="52" borderId="0" xfId="0" applyNumberFormat="1" applyFont="1" applyFill="1" applyBorder="1" applyAlignment="1" applyProtection="1">
      <alignment horizontal="center" vertical="center"/>
      <protection locked="0"/>
    </xf>
    <xf numFmtId="176" fontId="88" fillId="50" borderId="0" xfId="0" applyNumberFormat="1" applyFont="1" applyFill="1" applyBorder="1" applyAlignment="1" applyProtection="1">
      <alignment horizontal="center" vertical="center"/>
      <protection locked="0"/>
    </xf>
    <xf numFmtId="176" fontId="87" fillId="50" borderId="0" xfId="0" applyNumberFormat="1" applyFont="1" applyFill="1" applyBorder="1" applyAlignment="1" applyProtection="1">
      <alignment horizontal="center" vertical="center"/>
      <protection/>
    </xf>
    <xf numFmtId="176" fontId="88" fillId="50" borderId="0" xfId="0" applyNumberFormat="1" applyFont="1" applyFill="1" applyBorder="1" applyAlignment="1" applyProtection="1">
      <alignment horizontal="center" vertical="center"/>
      <protection/>
    </xf>
    <xf numFmtId="176" fontId="88" fillId="50" borderId="0" xfId="0" applyNumberFormat="1" applyFont="1" applyFill="1" applyBorder="1" applyAlignment="1">
      <alignment horizontal="center" vertical="center"/>
    </xf>
    <xf numFmtId="10" fontId="88" fillId="52" borderId="25" xfId="0" applyNumberFormat="1" applyFont="1" applyFill="1" applyBorder="1" applyAlignment="1" applyProtection="1">
      <alignment horizontal="center" vertical="center"/>
      <protection/>
    </xf>
    <xf numFmtId="172" fontId="88" fillId="52" borderId="25" xfId="0" applyNumberFormat="1" applyFont="1" applyFill="1" applyBorder="1" applyAlignment="1" applyProtection="1">
      <alignment horizontal="center" vertical="center"/>
      <protection/>
    </xf>
    <xf numFmtId="172" fontId="88" fillId="50" borderId="0" xfId="0" applyNumberFormat="1" applyFont="1" applyFill="1" applyBorder="1" applyAlignment="1" applyProtection="1">
      <alignment horizontal="center" vertical="center"/>
      <protection/>
    </xf>
    <xf numFmtId="0" fontId="86" fillId="50" borderId="0" xfId="0" applyFont="1" applyFill="1" applyAlignment="1">
      <alignment/>
    </xf>
    <xf numFmtId="0" fontId="86" fillId="50" borderId="0" xfId="0" applyFont="1" applyFill="1" applyAlignment="1">
      <alignment horizontal="right"/>
    </xf>
    <xf numFmtId="0" fontId="86" fillId="50" borderId="28" xfId="0" applyFont="1" applyFill="1" applyBorder="1" applyAlignment="1">
      <alignment/>
    </xf>
    <xf numFmtId="0" fontId="86" fillId="50" borderId="28" xfId="0" applyFont="1" applyFill="1" applyBorder="1" applyAlignment="1">
      <alignment horizontal="right"/>
    </xf>
    <xf numFmtId="0" fontId="86" fillId="52" borderId="29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52" borderId="0" xfId="0" applyFont="1" applyFill="1" applyBorder="1" applyAlignment="1">
      <alignment/>
    </xf>
    <xf numFmtId="0" fontId="83" fillId="52" borderId="0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52" borderId="28" xfId="0" applyFont="1" applyFill="1" applyBorder="1" applyAlignment="1">
      <alignment/>
    </xf>
    <xf numFmtId="0" fontId="83" fillId="52" borderId="28" xfId="0" applyFont="1" applyFill="1" applyBorder="1" applyAlignment="1">
      <alignment/>
    </xf>
    <xf numFmtId="0" fontId="86" fillId="0" borderId="28" xfId="0" applyFont="1" applyBorder="1" applyAlignment="1">
      <alignment/>
    </xf>
    <xf numFmtId="0" fontId="86" fillId="52" borderId="30" xfId="0" applyFont="1" applyFill="1" applyBorder="1" applyAlignment="1">
      <alignment/>
    </xf>
    <xf numFmtId="0" fontId="83" fillId="52" borderId="30" xfId="0" applyFont="1" applyFill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3" fillId="53" borderId="28" xfId="0" applyFont="1" applyFill="1" applyBorder="1" applyAlignment="1">
      <alignment vertical="center"/>
    </xf>
    <xf numFmtId="172" fontId="84" fillId="53" borderId="28" xfId="0" applyNumberFormat="1" applyFont="1" applyFill="1" applyBorder="1" applyAlignment="1">
      <alignment vertical="center"/>
    </xf>
    <xf numFmtId="0" fontId="83" fillId="53" borderId="28" xfId="0" applyFont="1" applyFill="1" applyBorder="1" applyAlignment="1">
      <alignment/>
    </xf>
    <xf numFmtId="0" fontId="86" fillId="0" borderId="0" xfId="0" applyFont="1" applyAlignment="1">
      <alignment/>
    </xf>
    <xf numFmtId="0" fontId="83" fillId="50" borderId="29" xfId="0" applyFont="1" applyFill="1" applyBorder="1" applyAlignment="1">
      <alignment horizontal="center"/>
    </xf>
    <xf numFmtId="172" fontId="83" fillId="51" borderId="29" xfId="0" applyNumberFormat="1" applyFont="1" applyFill="1" applyBorder="1" applyAlignment="1">
      <alignment/>
    </xf>
    <xf numFmtId="172" fontId="83" fillId="0" borderId="0" xfId="0" applyNumberFormat="1" applyFont="1" applyAlignment="1">
      <alignment/>
    </xf>
    <xf numFmtId="0" fontId="86" fillId="50" borderId="25" xfId="0" applyFont="1" applyFill="1" applyBorder="1" applyAlignment="1">
      <alignment horizontal="center"/>
    </xf>
    <xf numFmtId="174" fontId="83" fillId="50" borderId="25" xfId="0" applyNumberFormat="1" applyFont="1" applyFill="1" applyBorder="1" applyAlignment="1">
      <alignment/>
    </xf>
    <xf numFmtId="0" fontId="83" fillId="50" borderId="25" xfId="0" applyFont="1" applyFill="1" applyBorder="1" applyAlignment="1">
      <alignment/>
    </xf>
    <xf numFmtId="4" fontId="83" fillId="50" borderId="25" xfId="0" applyNumberFormat="1" applyFont="1" applyFill="1" applyBorder="1" applyAlignment="1">
      <alignment/>
    </xf>
    <xf numFmtId="0" fontId="83" fillId="50" borderId="0" xfId="0" applyFont="1" applyFill="1" applyAlignment="1">
      <alignment horizontal="center"/>
    </xf>
    <xf numFmtId="220" fontId="83" fillId="51" borderId="0" xfId="205" applyNumberFormat="1" applyFont="1" applyFill="1" applyAlignment="1">
      <alignment/>
    </xf>
    <xf numFmtId="172" fontId="86" fillId="50" borderId="0" xfId="0" applyNumberFormat="1" applyFont="1" applyFill="1" applyAlignment="1">
      <alignment/>
    </xf>
    <xf numFmtId="172" fontId="83" fillId="50" borderId="0" xfId="0" applyNumberFormat="1" applyFont="1" applyFill="1" applyBorder="1" applyAlignment="1">
      <alignment/>
    </xf>
    <xf numFmtId="172" fontId="86" fillId="0" borderId="0" xfId="0" applyNumberFormat="1" applyFont="1" applyAlignment="1">
      <alignment/>
    </xf>
    <xf numFmtId="0" fontId="86" fillId="50" borderId="0" xfId="0" applyFont="1" applyFill="1" applyAlignment="1">
      <alignment horizontal="left"/>
    </xf>
    <xf numFmtId="0" fontId="86" fillId="50" borderId="25" xfId="0" applyFont="1" applyFill="1" applyBorder="1" applyAlignment="1">
      <alignment/>
    </xf>
    <xf numFmtId="2" fontId="83" fillId="50" borderId="25" xfId="0" applyNumberFormat="1" applyFont="1" applyFill="1" applyBorder="1" applyAlignment="1">
      <alignment/>
    </xf>
    <xf numFmtId="0" fontId="83" fillId="50" borderId="0" xfId="0" applyFont="1" applyFill="1" applyAlignment="1" quotePrefix="1">
      <alignment horizontal="center"/>
    </xf>
    <xf numFmtId="172" fontId="83" fillId="50" borderId="0" xfId="0" applyNumberFormat="1" applyFont="1" applyFill="1" applyAlignment="1">
      <alignment/>
    </xf>
    <xf numFmtId="0" fontId="86" fillId="51" borderId="0" xfId="0" applyFont="1" applyFill="1" applyAlignment="1">
      <alignment/>
    </xf>
    <xf numFmtId="0" fontId="89" fillId="51" borderId="0" xfId="0" applyFont="1" applyFill="1" applyAlignment="1">
      <alignment/>
    </xf>
    <xf numFmtId="0" fontId="88" fillId="50" borderId="0" xfId="0" applyFont="1" applyFill="1" applyAlignment="1">
      <alignment horizontal="center"/>
    </xf>
    <xf numFmtId="0" fontId="88" fillId="50" borderId="0" xfId="0" applyFont="1" applyFill="1" applyAlignment="1">
      <alignment horizontal="center" wrapText="1"/>
    </xf>
    <xf numFmtId="0" fontId="95" fillId="50" borderId="0" xfId="0" applyFont="1" applyFill="1" applyAlignment="1">
      <alignment horizontal="center"/>
    </xf>
    <xf numFmtId="0" fontId="89" fillId="51" borderId="0" xfId="0" applyFont="1" applyFill="1" applyBorder="1" applyAlignment="1">
      <alignment horizontal="left" wrapText="1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90" fillId="52" borderId="0" xfId="0" applyFont="1" applyFill="1" applyBorder="1" applyAlignment="1" quotePrefix="1">
      <alignment horizontal="center" vertical="center" wrapText="1"/>
    </xf>
    <xf numFmtId="0" fontId="90" fillId="52" borderId="0" xfId="0" applyFont="1" applyFill="1" applyBorder="1" applyAlignment="1">
      <alignment horizontal="center" vertical="center" wrapText="1"/>
    </xf>
    <xf numFmtId="0" fontId="88" fillId="50" borderId="27" xfId="572" applyFont="1" applyFill="1" applyBorder="1" applyAlignment="1">
      <alignment horizontal="center" vertical="center" wrapText="1"/>
      <protection/>
    </xf>
    <xf numFmtId="0" fontId="86" fillId="50" borderId="27" xfId="0" applyFont="1" applyFill="1" applyBorder="1" applyAlignment="1">
      <alignment wrapText="1"/>
    </xf>
    <xf numFmtId="172" fontId="88" fillId="50" borderId="27" xfId="0" applyNumberFormat="1" applyFont="1" applyFill="1" applyBorder="1" applyAlignment="1">
      <alignment horizontal="center" vertical="center" wrapText="1"/>
    </xf>
    <xf numFmtId="172" fontId="88" fillId="50" borderId="27" xfId="0" applyNumberFormat="1" applyFont="1" applyFill="1" applyBorder="1" applyAlignment="1" quotePrefix="1">
      <alignment horizontal="center" vertical="center" wrapText="1"/>
    </xf>
    <xf numFmtId="0" fontId="88" fillId="50" borderId="0" xfId="574" applyFont="1" applyFill="1" applyAlignment="1">
      <alignment horizontal="center" wrapText="1"/>
      <protection/>
    </xf>
    <xf numFmtId="0" fontId="88" fillId="50" borderId="0" xfId="573" applyFont="1" applyFill="1" applyBorder="1" applyAlignment="1">
      <alignment horizontal="center" wrapText="1"/>
      <protection/>
    </xf>
    <xf numFmtId="0" fontId="87" fillId="50" borderId="0" xfId="0" applyFont="1" applyFill="1" applyAlignment="1">
      <alignment wrapText="1"/>
    </xf>
    <xf numFmtId="0" fontId="82" fillId="51" borderId="0" xfId="573" applyFont="1" applyFill="1" applyBorder="1" applyAlignment="1">
      <alignment horizontal="center"/>
      <protection/>
    </xf>
    <xf numFmtId="0" fontId="83" fillId="52" borderId="0" xfId="573" applyFont="1" applyFill="1" applyBorder="1" applyAlignment="1">
      <alignment horizontal="center" vertical="center" wrapText="1"/>
      <protection/>
    </xf>
    <xf numFmtId="0" fontId="83" fillId="52" borderId="28" xfId="573" applyFont="1" applyFill="1" applyBorder="1" applyAlignment="1">
      <alignment horizontal="center" vertical="center" wrapText="1"/>
      <protection/>
    </xf>
    <xf numFmtId="0" fontId="83" fillId="52" borderId="0" xfId="573" applyFont="1" applyFill="1" applyBorder="1" applyAlignment="1">
      <alignment horizontal="center" vertical="center"/>
      <protection/>
    </xf>
    <xf numFmtId="0" fontId="83" fillId="52" borderId="28" xfId="573" applyFont="1" applyFill="1" applyBorder="1" applyAlignment="1">
      <alignment horizontal="center" vertical="center"/>
      <protection/>
    </xf>
    <xf numFmtId="4" fontId="83" fillId="52" borderId="28" xfId="573" applyNumberFormat="1" applyFont="1" applyFill="1" applyBorder="1" applyAlignment="1">
      <alignment horizontal="center" vertical="center" wrapText="1"/>
      <protection/>
    </xf>
    <xf numFmtId="4" fontId="83" fillId="52" borderId="31" xfId="573" applyNumberFormat="1" applyFont="1" applyFill="1" applyBorder="1" applyAlignment="1">
      <alignment horizontal="center" vertical="center" wrapText="1"/>
      <protection/>
    </xf>
    <xf numFmtId="4" fontId="83" fillId="52" borderId="32" xfId="573" applyNumberFormat="1" applyFont="1" applyFill="1" applyBorder="1" applyAlignment="1">
      <alignment horizontal="center" vertical="center" wrapText="1"/>
      <protection/>
    </xf>
    <xf numFmtId="4" fontId="83" fillId="52" borderId="0" xfId="573" applyNumberFormat="1" applyFont="1" applyFill="1" applyBorder="1" applyAlignment="1">
      <alignment horizontal="center" vertical="center" wrapText="1"/>
      <protection/>
    </xf>
    <xf numFmtId="0" fontId="83" fillId="52" borderId="32" xfId="573" applyFont="1" applyFill="1" applyBorder="1" applyAlignment="1">
      <alignment horizontal="center" vertical="center" wrapText="1"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_Trim I executie 2011 BGC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2"/>
  <sheetViews>
    <sheetView tabSelected="1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70"/>
      <c r="B1" s="170"/>
      <c r="C1" s="170"/>
      <c r="D1" s="170"/>
      <c r="E1" s="170"/>
      <c r="F1" s="170"/>
      <c r="G1" s="170"/>
      <c r="H1" s="170"/>
      <c r="I1" s="170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2.75">
      <c r="A2" s="170"/>
      <c r="B2" s="170"/>
      <c r="C2" s="170"/>
      <c r="D2" s="170"/>
      <c r="E2" s="170"/>
      <c r="F2" s="171" t="s">
        <v>43</v>
      </c>
      <c r="G2" s="170"/>
      <c r="H2" s="170"/>
      <c r="I2" s="170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>
      <c r="A3" s="208"/>
      <c r="B3" s="208"/>
      <c r="C3" s="208"/>
      <c r="D3" s="208"/>
      <c r="E3" s="208"/>
      <c r="F3" s="208"/>
      <c r="G3" s="208"/>
      <c r="H3" s="208"/>
      <c r="I3" s="208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34.5" customHeight="1">
      <c r="A4" s="209" t="s">
        <v>44</v>
      </c>
      <c r="B4" s="209"/>
      <c r="C4" s="209"/>
      <c r="D4" s="209"/>
      <c r="E4" s="209"/>
      <c r="F4" s="209"/>
      <c r="G4" s="209"/>
      <c r="H4" s="209"/>
      <c r="I4" s="209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25">
      <c r="A5" s="210" t="s">
        <v>159</v>
      </c>
      <c r="B5" s="210"/>
      <c r="C5" s="210"/>
      <c r="D5" s="210"/>
      <c r="E5" s="210"/>
      <c r="F5" s="210"/>
      <c r="G5" s="210"/>
      <c r="H5" s="210"/>
      <c r="I5" s="210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33" customHeight="1">
      <c r="A6" s="170"/>
      <c r="B6" s="170"/>
      <c r="C6" s="170"/>
      <c r="D6" s="170"/>
      <c r="E6" s="170"/>
      <c r="F6" s="170"/>
      <c r="G6" s="170"/>
      <c r="H6" s="170"/>
      <c r="I6" s="170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2.75">
      <c r="A7" s="172"/>
      <c r="B7" s="172"/>
      <c r="C7" s="172"/>
      <c r="D7" s="172"/>
      <c r="E7" s="172"/>
      <c r="F7" s="173" t="s">
        <v>45</v>
      </c>
      <c r="G7" s="172"/>
      <c r="H7" s="172"/>
      <c r="I7" s="172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2.75">
      <c r="A8" s="174"/>
      <c r="B8" s="174"/>
      <c r="C8" s="174"/>
      <c r="D8" s="174"/>
      <c r="E8" s="174"/>
      <c r="F8" s="174"/>
      <c r="G8" s="175"/>
      <c r="H8" s="175"/>
      <c r="I8" s="17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2.75">
      <c r="A9" s="176"/>
      <c r="B9" s="177" t="s">
        <v>46</v>
      </c>
      <c r="C9" s="177"/>
      <c r="D9" s="177" t="s">
        <v>47</v>
      </c>
      <c r="E9" s="177"/>
      <c r="F9" s="177" t="s">
        <v>48</v>
      </c>
      <c r="G9" s="178" t="s">
        <v>46</v>
      </c>
      <c r="H9" s="178" t="s">
        <v>47</v>
      </c>
      <c r="I9" s="178" t="s">
        <v>48</v>
      </c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2.75">
      <c r="A10" s="179"/>
      <c r="B10" s="180"/>
      <c r="C10" s="180"/>
      <c r="D10" s="180"/>
      <c r="E10" s="180"/>
      <c r="F10" s="180"/>
      <c r="G10" s="181"/>
      <c r="H10" s="181"/>
      <c r="I10" s="181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3.5" thickBot="1">
      <c r="A11" s="182"/>
      <c r="B11" s="183">
        <v>1</v>
      </c>
      <c r="C11" s="183"/>
      <c r="D11" s="183">
        <v>2</v>
      </c>
      <c r="E11" s="183"/>
      <c r="F11" s="183" t="s">
        <v>49</v>
      </c>
      <c r="G11" s="184" t="s">
        <v>50</v>
      </c>
      <c r="H11" s="184" t="s">
        <v>51</v>
      </c>
      <c r="I11" s="184" t="s">
        <v>52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4" customHeight="1">
      <c r="A12" s="185" t="s">
        <v>134</v>
      </c>
      <c r="B12" s="186">
        <v>1082140</v>
      </c>
      <c r="C12" s="187"/>
      <c r="D12" s="187"/>
      <c r="E12" s="187"/>
      <c r="F12" s="187"/>
      <c r="G12" s="188"/>
      <c r="H12" s="188"/>
      <c r="I12" s="188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34.5" customHeight="1">
      <c r="A13" s="189" t="s">
        <v>161</v>
      </c>
      <c r="B13" s="190">
        <v>360546.7429999999</v>
      </c>
      <c r="C13" s="190"/>
      <c r="D13" s="190">
        <v>401092.75500000006</v>
      </c>
      <c r="E13" s="190"/>
      <c r="F13" s="190">
        <f>B13-D13</f>
        <v>-40546.01200000016</v>
      </c>
      <c r="G13" s="191">
        <v>52469.84499999997</v>
      </c>
      <c r="H13" s="191">
        <v>66914.7985</v>
      </c>
      <c r="I13" s="191">
        <v>-14444.953500000032</v>
      </c>
      <c r="J13" s="46"/>
      <c r="K13" s="46"/>
      <c r="L13" s="45"/>
      <c r="M13" s="45"/>
      <c r="N13" s="45"/>
      <c r="O13" s="45"/>
      <c r="P13" s="45"/>
      <c r="Q13" s="45"/>
      <c r="R13" s="45"/>
      <c r="S13" s="45"/>
    </row>
    <row r="14" spans="1:19" ht="24" customHeight="1" thickBot="1">
      <c r="A14" s="192" t="s">
        <v>3</v>
      </c>
      <c r="B14" s="193">
        <f>B13/B12*100</f>
        <v>33.31793880643909</v>
      </c>
      <c r="C14" s="193"/>
      <c r="D14" s="193">
        <f>D13/B12*100</f>
        <v>37.06477489049477</v>
      </c>
      <c r="E14" s="194"/>
      <c r="F14" s="195">
        <f>F13/B12*100</f>
        <v>-3.7468360840556825</v>
      </c>
      <c r="G14" s="188"/>
      <c r="H14" s="188"/>
      <c r="I14" s="188"/>
      <c r="J14" s="45"/>
      <c r="K14" s="45"/>
      <c r="L14" s="47"/>
      <c r="M14" s="45"/>
      <c r="N14" s="45"/>
      <c r="O14" s="45"/>
      <c r="P14" s="45"/>
      <c r="Q14" s="45"/>
      <c r="R14" s="45"/>
      <c r="S14" s="45"/>
    </row>
    <row r="15" spans="1:19" ht="34.5" customHeight="1">
      <c r="A15" s="196" t="s">
        <v>86</v>
      </c>
      <c r="B15" s="197">
        <v>83094.75279550778</v>
      </c>
      <c r="C15" s="197"/>
      <c r="D15" s="197">
        <v>100038.68558649655</v>
      </c>
      <c r="E15" s="198"/>
      <c r="F15" s="199">
        <f>B15-D15</f>
        <v>-16943.932790988765</v>
      </c>
      <c r="G15" s="200">
        <v>16945.7</v>
      </c>
      <c r="H15" s="200">
        <v>24614.3</v>
      </c>
      <c r="I15" s="200">
        <v>-7668.599999999991</v>
      </c>
      <c r="J15" s="45"/>
      <c r="K15" s="46"/>
      <c r="L15" s="47"/>
      <c r="M15" s="45"/>
      <c r="N15" s="45"/>
      <c r="O15" s="45"/>
      <c r="P15" s="45"/>
      <c r="Q15" s="45"/>
      <c r="R15" s="45"/>
      <c r="S15" s="45"/>
    </row>
    <row r="16" spans="1:19" ht="17.25" customHeight="1">
      <c r="A16" s="201" t="s">
        <v>53</v>
      </c>
      <c r="B16" s="198">
        <f>B15/B13*100</f>
        <v>23.046873785102477</v>
      </c>
      <c r="C16" s="198"/>
      <c r="D16" s="198">
        <f>D15/D13*100</f>
        <v>24.9415339318449</v>
      </c>
      <c r="E16" s="198"/>
      <c r="F16" s="198">
        <f>F15/F13*100</f>
        <v>41.789394209691196</v>
      </c>
      <c r="G16" s="200"/>
      <c r="H16" s="200"/>
      <c r="I16" s="200"/>
      <c r="J16" s="45"/>
      <c r="K16" s="45"/>
      <c r="L16" s="47"/>
      <c r="M16" s="45"/>
      <c r="N16" s="45"/>
      <c r="O16" s="45"/>
      <c r="P16" s="45"/>
      <c r="Q16" s="45"/>
      <c r="R16" s="45"/>
      <c r="S16" s="45"/>
    </row>
    <row r="17" spans="1:19" ht="22.5" customHeight="1" thickBot="1">
      <c r="A17" s="192" t="s">
        <v>3</v>
      </c>
      <c r="B17" s="193">
        <f>B15/B12*100</f>
        <v>7.6787433045176945</v>
      </c>
      <c r="C17" s="202"/>
      <c r="D17" s="193">
        <f>D15/B12*100</f>
        <v>9.24452340607468</v>
      </c>
      <c r="E17" s="202"/>
      <c r="F17" s="203">
        <f>F15/B12*100</f>
        <v>-1.5657801015569857</v>
      </c>
      <c r="G17" s="188"/>
      <c r="H17" s="188"/>
      <c r="I17" s="188"/>
      <c r="J17" s="47"/>
      <c r="K17" s="45"/>
      <c r="L17" s="47"/>
      <c r="M17" s="45"/>
      <c r="N17" s="45"/>
      <c r="O17" s="45"/>
      <c r="P17" s="45"/>
      <c r="Q17" s="45"/>
      <c r="R17" s="45"/>
      <c r="S17" s="45"/>
    </row>
    <row r="18" spans="1:19" ht="34.5" customHeight="1">
      <c r="A18" s="204" t="s">
        <v>87</v>
      </c>
      <c r="B18" s="205">
        <v>72238.87903776</v>
      </c>
      <c r="C18" s="198"/>
      <c r="D18" s="205">
        <v>90303.04391199</v>
      </c>
      <c r="E18" s="198"/>
      <c r="F18" s="205">
        <f>B18-D18</f>
        <v>-18064.164874230002</v>
      </c>
      <c r="G18" s="200">
        <v>9396.774575</v>
      </c>
      <c r="H18" s="200">
        <v>16492.518997999996</v>
      </c>
      <c r="I18" s="200">
        <v>-7095.7444229999965</v>
      </c>
      <c r="J18" s="45"/>
      <c r="K18" s="45"/>
      <c r="L18" s="47"/>
      <c r="M18" s="45"/>
      <c r="N18" s="45"/>
      <c r="O18" s="45"/>
      <c r="P18" s="45"/>
      <c r="Q18" s="45"/>
      <c r="R18" s="45"/>
      <c r="S18" s="45"/>
    </row>
    <row r="19" spans="1:19" ht="18" customHeight="1">
      <c r="A19" s="201" t="s">
        <v>53</v>
      </c>
      <c r="B19" s="198">
        <f>B18/B13*100</f>
        <v>20.035926115066864</v>
      </c>
      <c r="C19" s="198"/>
      <c r="D19" s="198">
        <f>D18/D13*100</f>
        <v>22.514254567373072</v>
      </c>
      <c r="E19" s="198"/>
      <c r="F19" s="198">
        <f>F18/F13*100</f>
        <v>44.5522604645555</v>
      </c>
      <c r="G19" s="200"/>
      <c r="H19" s="200"/>
      <c r="I19" s="200"/>
      <c r="J19" s="45"/>
      <c r="K19" s="45"/>
      <c r="L19" s="47"/>
      <c r="M19" s="45"/>
      <c r="N19" s="45"/>
      <c r="O19" s="45"/>
      <c r="P19" s="45"/>
      <c r="Q19" s="45"/>
      <c r="R19" s="45"/>
      <c r="S19" s="45"/>
    </row>
    <row r="20" spans="1:19" ht="18" customHeight="1">
      <c r="A20" s="201" t="s">
        <v>88</v>
      </c>
      <c r="B20" s="198">
        <f>B18/B15*100</f>
        <v>86.93554840404475</v>
      </c>
      <c r="C20" s="198"/>
      <c r="D20" s="198">
        <f>D18/D15*100</f>
        <v>90.26812315912647</v>
      </c>
      <c r="E20" s="198"/>
      <c r="F20" s="198">
        <f>F18/F15*100</f>
        <v>106.61140537477229</v>
      </c>
      <c r="G20" s="200"/>
      <c r="H20" s="200"/>
      <c r="I20" s="200"/>
      <c r="J20" s="45"/>
      <c r="K20" s="45"/>
      <c r="L20" s="47"/>
      <c r="M20" s="45"/>
      <c r="N20" s="45"/>
      <c r="O20" s="45"/>
      <c r="P20" s="45"/>
      <c r="Q20" s="45"/>
      <c r="R20" s="45"/>
      <c r="S20" s="45"/>
    </row>
    <row r="21" spans="1:19" ht="24.75" customHeight="1" thickBot="1">
      <c r="A21" s="192" t="s">
        <v>3</v>
      </c>
      <c r="B21" s="193">
        <f>B18/B12*100</f>
        <v>6.6755576023213266</v>
      </c>
      <c r="C21" s="202"/>
      <c r="D21" s="193">
        <f>D18/B12*100</f>
        <v>8.344857773669766</v>
      </c>
      <c r="E21" s="202"/>
      <c r="F21" s="203">
        <f>B21-D21</f>
        <v>-1.6693001713484392</v>
      </c>
      <c r="G21" s="188"/>
      <c r="H21" s="188"/>
      <c r="I21" s="188"/>
      <c r="J21" s="45"/>
      <c r="K21" s="48"/>
      <c r="L21" s="47"/>
      <c r="M21" s="46"/>
      <c r="N21" s="45"/>
      <c r="O21" s="45"/>
      <c r="P21" s="45"/>
      <c r="Q21" s="45"/>
      <c r="R21" s="45"/>
      <c r="S21" s="45"/>
    </row>
    <row r="22" spans="1:19" ht="12.75">
      <c r="A22" s="206"/>
      <c r="B22" s="206"/>
      <c r="C22" s="206"/>
      <c r="D22" s="206"/>
      <c r="E22" s="206"/>
      <c r="F22" s="206"/>
      <c r="G22" s="188"/>
      <c r="H22" s="188"/>
      <c r="I22" s="188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>
      <c r="A23" s="211" t="s">
        <v>135</v>
      </c>
      <c r="B23" s="211"/>
      <c r="C23" s="211"/>
      <c r="D23" s="211"/>
      <c r="E23" s="211"/>
      <c r="F23" s="211"/>
      <c r="G23" s="188"/>
      <c r="H23" s="188"/>
      <c r="I23" s="188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.75">
      <c r="A24" s="207" t="s">
        <v>162</v>
      </c>
      <c r="B24" s="207"/>
      <c r="C24" s="207"/>
      <c r="D24" s="207"/>
      <c r="E24" s="207"/>
      <c r="F24" s="207"/>
      <c r="G24" s="188"/>
      <c r="H24" s="188"/>
      <c r="I24" s="188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0:19" ht="12.75"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0:19" ht="12.75"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0:19" ht="12.75"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0:19" ht="12.75"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0:19" ht="12.75"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0:19" ht="12.75"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0:19" ht="12.75"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0:19" ht="12.75"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0:19" ht="12.75"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0:19" ht="12.75"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0:19" ht="12.75"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0:19" ht="12.75"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0:19" ht="12.75"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0:19" ht="12.75"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42" ht="12.75">
      <c r="F42" s="20"/>
    </row>
  </sheetData>
  <sheetProtection/>
  <mergeCells count="4">
    <mergeCell ref="A3:I3"/>
    <mergeCell ref="A4:I4"/>
    <mergeCell ref="A5:I5"/>
    <mergeCell ref="A23:F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zoomScale="75" zoomScaleNormal="75" zoomScaleSheetLayoutView="80" zoomScalePageLayoutView="0" workbookViewId="0" topLeftCell="A28">
      <selection activeCell="D14" sqref="D14"/>
    </sheetView>
  </sheetViews>
  <sheetFormatPr defaultColWidth="8.8515625" defaultRowHeight="19.5" customHeight="1"/>
  <cols>
    <col min="1" max="1" width="54.8515625" style="1" customWidth="1"/>
    <col min="2" max="2" width="16.140625" style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57421875" style="3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106"/>
      <c r="B2" s="106"/>
      <c r="C2" s="106"/>
      <c r="D2" s="106"/>
      <c r="E2" s="106"/>
      <c r="F2" s="107"/>
      <c r="G2" s="108"/>
      <c r="H2" s="108"/>
      <c r="I2" s="109" t="s">
        <v>71</v>
      </c>
    </row>
    <row r="3" spans="1:9" ht="15.75" customHeight="1">
      <c r="A3" s="213" t="s">
        <v>85</v>
      </c>
      <c r="B3" s="214"/>
      <c r="C3" s="214"/>
      <c r="D3" s="214"/>
      <c r="E3" s="214"/>
      <c r="F3" s="214"/>
      <c r="G3" s="214"/>
      <c r="H3" s="214"/>
      <c r="I3" s="214"/>
    </row>
    <row r="4" spans="1:9" ht="28.5" customHeight="1">
      <c r="A4" s="214"/>
      <c r="B4" s="214"/>
      <c r="C4" s="214"/>
      <c r="D4" s="214"/>
      <c r="E4" s="214"/>
      <c r="F4" s="214"/>
      <c r="G4" s="214"/>
      <c r="H4" s="214"/>
      <c r="I4" s="214"/>
    </row>
    <row r="5" spans="1:9" ht="25.5" customHeight="1" thickBot="1">
      <c r="A5" s="110" t="s">
        <v>0</v>
      </c>
      <c r="B5" s="110"/>
      <c r="C5" s="110"/>
      <c r="D5" s="110"/>
      <c r="E5" s="110"/>
      <c r="F5" s="110"/>
      <c r="G5" s="110"/>
      <c r="H5" s="110"/>
      <c r="I5" s="111" t="s">
        <v>82</v>
      </c>
    </row>
    <row r="6" spans="1:9" ht="11.25" customHeight="1" hidden="1" thickBot="1">
      <c r="A6" s="112" t="s">
        <v>1</v>
      </c>
      <c r="B6" s="112"/>
      <c r="C6" s="112"/>
      <c r="D6" s="112"/>
      <c r="E6" s="112"/>
      <c r="F6" s="113"/>
      <c r="G6" s="109"/>
      <c r="H6" s="109"/>
      <c r="I6" s="112"/>
    </row>
    <row r="7" spans="1:9" ht="65.25" customHeight="1">
      <c r="A7" s="114"/>
      <c r="B7" s="215" t="s">
        <v>136</v>
      </c>
      <c r="C7" s="216"/>
      <c r="D7" s="216"/>
      <c r="E7" s="116"/>
      <c r="F7" s="217" t="s">
        <v>137</v>
      </c>
      <c r="G7" s="218"/>
      <c r="H7" s="218"/>
      <c r="I7" s="115" t="s">
        <v>138</v>
      </c>
    </row>
    <row r="8" spans="1:9" s="5" customFormat="1" ht="33" customHeight="1" thickBot="1">
      <c r="A8" s="117"/>
      <c r="B8" s="118" t="s">
        <v>2</v>
      </c>
      <c r="C8" s="119" t="s">
        <v>3</v>
      </c>
      <c r="D8" s="119" t="s">
        <v>4</v>
      </c>
      <c r="E8" s="119"/>
      <c r="F8" s="118" t="s">
        <v>2</v>
      </c>
      <c r="G8" s="119" t="s">
        <v>3</v>
      </c>
      <c r="H8" s="119" t="s">
        <v>4</v>
      </c>
      <c r="I8" s="120" t="s">
        <v>89</v>
      </c>
    </row>
    <row r="9" spans="1:9" s="6" customFormat="1" ht="24.75" customHeight="1" thickTop="1">
      <c r="A9" s="121" t="s">
        <v>5</v>
      </c>
      <c r="B9" s="122">
        <v>1082140</v>
      </c>
      <c r="C9" s="122"/>
      <c r="D9" s="122"/>
      <c r="E9" s="122"/>
      <c r="F9" s="122">
        <v>1082140</v>
      </c>
      <c r="G9" s="122"/>
      <c r="H9" s="122"/>
      <c r="I9" s="122"/>
    </row>
    <row r="10" spans="1:11" s="7" customFormat="1" ht="35.25" customHeight="1">
      <c r="A10" s="123" t="s">
        <v>6</v>
      </c>
      <c r="B10" s="124">
        <f>B11+B27+B28+B29+B31+B30+B32</f>
        <v>83094.75279550778</v>
      </c>
      <c r="C10" s="162">
        <f>B10/$B$9</f>
        <v>0.07678743304517695</v>
      </c>
      <c r="D10" s="162">
        <f>B10/$B$10</f>
        <v>1</v>
      </c>
      <c r="E10" s="124">
        <f>E11+E27+E28+E29</f>
        <v>0</v>
      </c>
      <c r="F10" s="124">
        <f>F11+F27+F28+F29+F31+F30+F32</f>
        <v>72238.87903776</v>
      </c>
      <c r="G10" s="162">
        <f>F10/$F$9</f>
        <v>0.06675557602321326</v>
      </c>
      <c r="H10" s="162">
        <f>F10/$F$10</f>
        <v>1</v>
      </c>
      <c r="I10" s="157">
        <f>F10/B10</f>
        <v>0.8693554840404475</v>
      </c>
      <c r="K10" s="56"/>
    </row>
    <row r="11" spans="1:13" s="10" customFormat="1" ht="24.75" customHeight="1">
      <c r="A11" s="125" t="s">
        <v>7</v>
      </c>
      <c r="B11" s="126">
        <f>B12+B25+B26</f>
        <v>77909.325</v>
      </c>
      <c r="C11" s="163">
        <f aca="true" t="shared" si="0" ref="C11:C29">B11/$B$9</f>
        <v>0.07199560592899255</v>
      </c>
      <c r="D11" s="163">
        <f aca="true" t="shared" si="1" ref="D11:D29">B11/$B$10</f>
        <v>0.9375962064864809</v>
      </c>
      <c r="E11" s="126">
        <f>E12+E25+E26</f>
        <v>0</v>
      </c>
      <c r="F11" s="126">
        <f>F12+F25+F26</f>
        <v>68160.36355876</v>
      </c>
      <c r="G11" s="163">
        <f aca="true" t="shared" si="2" ref="G11:G32">F11/$F$9</f>
        <v>0.06298664087711386</v>
      </c>
      <c r="H11" s="163">
        <f aca="true" t="shared" si="3" ref="H11:H32">F11/$F$10</f>
        <v>0.9435412684509111</v>
      </c>
      <c r="I11" s="158">
        <f>F11/B11</f>
        <v>0.8748678487300462</v>
      </c>
      <c r="J11" s="9"/>
      <c r="K11" s="8"/>
      <c r="M11" s="7"/>
    </row>
    <row r="12" spans="1:13" s="10" customFormat="1" ht="25.5" customHeight="1">
      <c r="A12" s="127" t="s">
        <v>8</v>
      </c>
      <c r="B12" s="126">
        <f>B13+B17+B18+B23+B24</f>
        <v>42868.965000000004</v>
      </c>
      <c r="C12" s="163">
        <f t="shared" si="0"/>
        <v>0.03961498974254718</v>
      </c>
      <c r="D12" s="163">
        <f t="shared" si="1"/>
        <v>0.5159045975562196</v>
      </c>
      <c r="E12" s="126">
        <f>E13+E17+E18+E23+E24</f>
        <v>0</v>
      </c>
      <c r="F12" s="126">
        <f>F13+F17+F18+F23+F24</f>
        <v>35340.809991</v>
      </c>
      <c r="G12" s="163">
        <f t="shared" si="2"/>
        <v>0.032658260475539214</v>
      </c>
      <c r="H12" s="163">
        <f t="shared" si="3"/>
        <v>0.4892214616526234</v>
      </c>
      <c r="I12" s="158">
        <f>F12/B12</f>
        <v>0.8243914913970981</v>
      </c>
      <c r="J12" s="48"/>
      <c r="K12" s="8"/>
      <c r="M12" s="7"/>
    </row>
    <row r="13" spans="1:13" s="10" customFormat="1" ht="40.5" customHeight="1">
      <c r="A13" s="128" t="s">
        <v>9</v>
      </c>
      <c r="B13" s="126">
        <f>B14+B15+B16</f>
        <v>12326.544</v>
      </c>
      <c r="C13" s="163">
        <f t="shared" si="0"/>
        <v>0.011390895817546712</v>
      </c>
      <c r="D13" s="163">
        <f t="shared" si="1"/>
        <v>0.1483432296902674</v>
      </c>
      <c r="E13" s="126"/>
      <c r="F13" s="126">
        <f>F14+F15+F16</f>
        <v>9783.065668</v>
      </c>
      <c r="G13" s="163">
        <f t="shared" si="2"/>
        <v>0.009040480592159979</v>
      </c>
      <c r="H13" s="163">
        <f t="shared" si="3"/>
        <v>0.1354265985064122</v>
      </c>
      <c r="I13" s="158">
        <f>F13/B13</f>
        <v>0.7936584388941458</v>
      </c>
      <c r="K13" s="8"/>
      <c r="M13" s="7"/>
    </row>
    <row r="14" spans="1:13" ht="25.5" customHeight="1">
      <c r="A14" s="129" t="s">
        <v>10</v>
      </c>
      <c r="B14" s="130">
        <v>4624.334</v>
      </c>
      <c r="C14" s="164">
        <f t="shared" si="0"/>
        <v>0.004273323229896316</v>
      </c>
      <c r="D14" s="164">
        <f t="shared" si="1"/>
        <v>0.05565133590781917</v>
      </c>
      <c r="E14" s="130"/>
      <c r="F14" s="130">
        <v>2859.779</v>
      </c>
      <c r="G14" s="164">
        <f t="shared" si="2"/>
        <v>0.0026427070434509397</v>
      </c>
      <c r="H14" s="164">
        <f t="shared" si="3"/>
        <v>0.03958780975138283</v>
      </c>
      <c r="I14" s="158">
        <f aca="true" t="shared" si="4" ref="I14:I32">F14/B14</f>
        <v>0.6184196470237661</v>
      </c>
      <c r="K14" s="8"/>
      <c r="M14" s="7"/>
    </row>
    <row r="15" spans="1:13" ht="18" customHeight="1">
      <c r="A15" s="129" t="s">
        <v>11</v>
      </c>
      <c r="B15" s="130">
        <v>6704.917</v>
      </c>
      <c r="C15" s="164">
        <f t="shared" si="0"/>
        <v>0.006195979263311587</v>
      </c>
      <c r="D15" s="164">
        <f t="shared" si="1"/>
        <v>0.08069001681129591</v>
      </c>
      <c r="E15" s="130"/>
      <c r="F15" s="130">
        <v>5990.710668</v>
      </c>
      <c r="G15" s="164">
        <f t="shared" si="2"/>
        <v>0.00553598487071913</v>
      </c>
      <c r="H15" s="164">
        <f t="shared" si="3"/>
        <v>0.08292917536647536</v>
      </c>
      <c r="I15" s="158">
        <f t="shared" si="4"/>
        <v>0.8934802128050204</v>
      </c>
      <c r="K15" s="8"/>
      <c r="M15" s="7"/>
    </row>
    <row r="16" spans="1:13" ht="30" customHeight="1">
      <c r="A16" s="131" t="s">
        <v>12</v>
      </c>
      <c r="B16" s="130">
        <v>997.293</v>
      </c>
      <c r="C16" s="164">
        <f t="shared" si="0"/>
        <v>0.0009215933243388101</v>
      </c>
      <c r="D16" s="164">
        <f t="shared" si="1"/>
        <v>0.012001876971152323</v>
      </c>
      <c r="E16" s="130"/>
      <c r="F16" s="130">
        <v>932.5759999999999</v>
      </c>
      <c r="G16" s="164">
        <f t="shared" si="2"/>
        <v>0.0008617886779899088</v>
      </c>
      <c r="H16" s="164">
        <f t="shared" si="3"/>
        <v>0.012909613388554009</v>
      </c>
      <c r="I16" s="158">
        <f t="shared" si="4"/>
        <v>0.9351073355573537</v>
      </c>
      <c r="K16" s="8"/>
      <c r="M16" s="7"/>
    </row>
    <row r="17" spans="1:13" ht="24" customHeight="1">
      <c r="A17" s="128" t="s">
        <v>13</v>
      </c>
      <c r="B17" s="132">
        <v>3699.1</v>
      </c>
      <c r="C17" s="165">
        <f t="shared" si="0"/>
        <v>0.0034183192562884652</v>
      </c>
      <c r="D17" s="165">
        <f t="shared" si="1"/>
        <v>0.04451664967465886</v>
      </c>
      <c r="E17" s="133"/>
      <c r="F17" s="133">
        <v>2090.421359</v>
      </c>
      <c r="G17" s="165">
        <f t="shared" si="2"/>
        <v>0.0019317476102907202</v>
      </c>
      <c r="H17" s="165">
        <f t="shared" si="3"/>
        <v>0.02893762177438157</v>
      </c>
      <c r="I17" s="158">
        <f t="shared" si="4"/>
        <v>0.5651162063745235</v>
      </c>
      <c r="K17" s="8"/>
      <c r="M17" s="7"/>
    </row>
    <row r="18" spans="1:13" ht="23.25" customHeight="1">
      <c r="A18" s="134" t="s">
        <v>14</v>
      </c>
      <c r="B18" s="126">
        <f>SUM(B19:B22)</f>
        <v>26273.79</v>
      </c>
      <c r="C18" s="163">
        <f t="shared" si="0"/>
        <v>0.024279474005211896</v>
      </c>
      <c r="D18" s="163">
        <f t="shared" si="1"/>
        <v>0.31619072343422866</v>
      </c>
      <c r="E18" s="126">
        <f>SUM(E19:E22)</f>
        <v>0</v>
      </c>
      <c r="F18" s="126">
        <f>SUM(F19:F22)</f>
        <v>22901.298964</v>
      </c>
      <c r="G18" s="163">
        <f t="shared" si="2"/>
        <v>0.021162972410224187</v>
      </c>
      <c r="H18" s="163">
        <f t="shared" si="3"/>
        <v>0.31702179309882783</v>
      </c>
      <c r="I18" s="158">
        <f t="shared" si="4"/>
        <v>0.8716404814075168</v>
      </c>
      <c r="K18" s="8"/>
      <c r="M18" s="7"/>
    </row>
    <row r="19" spans="1:13" ht="20.25" customHeight="1">
      <c r="A19" s="129" t="s">
        <v>15</v>
      </c>
      <c r="B19" s="130">
        <v>16554.03</v>
      </c>
      <c r="C19" s="164">
        <f t="shared" si="0"/>
        <v>0.015297493854769252</v>
      </c>
      <c r="D19" s="164">
        <f t="shared" si="1"/>
        <v>0.1992187165023365</v>
      </c>
      <c r="E19" s="130"/>
      <c r="F19" s="130">
        <v>12292.742000000002</v>
      </c>
      <c r="G19" s="164">
        <f t="shared" si="2"/>
        <v>0.011359659563457596</v>
      </c>
      <c r="H19" s="164">
        <f t="shared" si="3"/>
        <v>0.17016795060696416</v>
      </c>
      <c r="I19" s="158">
        <f t="shared" si="4"/>
        <v>0.7425830447329141</v>
      </c>
      <c r="K19" s="8"/>
      <c r="M19" s="7"/>
    </row>
    <row r="20" spans="1:13" ht="18" customHeight="1">
      <c r="A20" s="129" t="s">
        <v>16</v>
      </c>
      <c r="B20" s="130">
        <v>7164.08</v>
      </c>
      <c r="C20" s="164">
        <f t="shared" si="0"/>
        <v>0.006620289426506737</v>
      </c>
      <c r="D20" s="164">
        <f t="shared" si="1"/>
        <v>0.08621579292293532</v>
      </c>
      <c r="E20" s="130"/>
      <c r="F20" s="130">
        <v>7422.887</v>
      </c>
      <c r="G20" s="164">
        <f t="shared" si="2"/>
        <v>0.0068594516421165465</v>
      </c>
      <c r="H20" s="164">
        <f t="shared" si="3"/>
        <v>0.10275473676882474</v>
      </c>
      <c r="I20" s="158">
        <f t="shared" si="4"/>
        <v>1.0361256434880681</v>
      </c>
      <c r="K20" s="8"/>
      <c r="M20" s="7"/>
    </row>
    <row r="21" spans="1:13" s="12" customFormat="1" ht="15.75">
      <c r="A21" s="135" t="s">
        <v>17</v>
      </c>
      <c r="B21" s="130">
        <v>1129.778</v>
      </c>
      <c r="C21" s="164">
        <f t="shared" si="0"/>
        <v>0.0010440220304212024</v>
      </c>
      <c r="D21" s="164">
        <f t="shared" si="1"/>
        <v>0.013596261640976654</v>
      </c>
      <c r="E21" s="130"/>
      <c r="F21" s="130">
        <v>1497.2969640000001</v>
      </c>
      <c r="G21" s="164">
        <f t="shared" si="2"/>
        <v>0.0013836444119984476</v>
      </c>
      <c r="H21" s="164">
        <f t="shared" si="3"/>
        <v>0.020727023784759283</v>
      </c>
      <c r="I21" s="158">
        <f t="shared" si="4"/>
        <v>1.325301930113704</v>
      </c>
      <c r="K21" s="8"/>
      <c r="M21" s="7"/>
    </row>
    <row r="22" spans="1:13" ht="45" customHeight="1">
      <c r="A22" s="135" t="s">
        <v>18</v>
      </c>
      <c r="B22" s="130">
        <v>1425.902</v>
      </c>
      <c r="C22" s="164">
        <f t="shared" si="0"/>
        <v>0.0013176686935147024</v>
      </c>
      <c r="D22" s="164">
        <f t="shared" si="1"/>
        <v>0.017159952367980163</v>
      </c>
      <c r="E22" s="130"/>
      <c r="F22" s="130">
        <v>1688.3729999999998</v>
      </c>
      <c r="G22" s="164">
        <f t="shared" si="2"/>
        <v>0.0015602167926515977</v>
      </c>
      <c r="H22" s="164">
        <f t="shared" si="3"/>
        <v>0.023372081938279665</v>
      </c>
      <c r="I22" s="158">
        <f t="shared" si="4"/>
        <v>1.1840736600411528</v>
      </c>
      <c r="K22" s="8"/>
      <c r="M22" s="7"/>
    </row>
    <row r="23" spans="1:13" s="10" customFormat="1" ht="35.25" customHeight="1">
      <c r="A23" s="134" t="s">
        <v>19</v>
      </c>
      <c r="B23" s="133">
        <v>319.993</v>
      </c>
      <c r="C23" s="165">
        <f t="shared" si="0"/>
        <v>0.0002957038830465559</v>
      </c>
      <c r="D23" s="165">
        <f t="shared" si="1"/>
        <v>0.00385094111522887</v>
      </c>
      <c r="E23" s="133"/>
      <c r="F23" s="133">
        <v>264.48</v>
      </c>
      <c r="G23" s="165">
        <f t="shared" si="2"/>
        <v>0.0002444046056887279</v>
      </c>
      <c r="H23" s="165">
        <f t="shared" si="3"/>
        <v>0.003661186379453004</v>
      </c>
      <c r="I23" s="158">
        <f t="shared" si="4"/>
        <v>0.8265180800830019</v>
      </c>
      <c r="K23" s="8"/>
      <c r="M23" s="7"/>
    </row>
    <row r="24" spans="1:13" s="10" customFormat="1" ht="17.25" customHeight="1">
      <c r="A24" s="136" t="s">
        <v>20</v>
      </c>
      <c r="B24" s="133">
        <v>249.538</v>
      </c>
      <c r="C24" s="165">
        <f t="shared" si="0"/>
        <v>0.00023059678045354577</v>
      </c>
      <c r="D24" s="165">
        <f t="shared" si="1"/>
        <v>0.0030030536418358582</v>
      </c>
      <c r="E24" s="133"/>
      <c r="F24" s="133">
        <v>301.544</v>
      </c>
      <c r="G24" s="165">
        <f>F24/$F$9</f>
        <v>0.0002786552571755965</v>
      </c>
      <c r="H24" s="165">
        <f t="shared" si="3"/>
        <v>0.004174261893548761</v>
      </c>
      <c r="I24" s="158">
        <f t="shared" si="4"/>
        <v>1.2084091400908878</v>
      </c>
      <c r="K24" s="8"/>
      <c r="M24" s="7"/>
    </row>
    <row r="25" spans="1:13" s="10" customFormat="1" ht="18" customHeight="1">
      <c r="A25" s="137" t="s">
        <v>21</v>
      </c>
      <c r="B25" s="133">
        <v>29873.363999999998</v>
      </c>
      <c r="C25" s="165">
        <f t="shared" si="0"/>
        <v>0.0276058217975493</v>
      </c>
      <c r="D25" s="165">
        <f t="shared" si="1"/>
        <v>0.359509632016319</v>
      </c>
      <c r="E25" s="133"/>
      <c r="F25" s="133">
        <v>27315.014672</v>
      </c>
      <c r="G25" s="165">
        <f t="shared" si="2"/>
        <v>0.02524166436135805</v>
      </c>
      <c r="H25" s="165">
        <f t="shared" si="3"/>
        <v>0.37812068841381336</v>
      </c>
      <c r="I25" s="158">
        <f t="shared" si="4"/>
        <v>0.914360186285013</v>
      </c>
      <c r="K25" s="8"/>
      <c r="M25" s="7"/>
    </row>
    <row r="26" spans="1:13" s="10" customFormat="1" ht="18.75" customHeight="1">
      <c r="A26" s="138" t="s">
        <v>22</v>
      </c>
      <c r="B26" s="133">
        <v>5166.996</v>
      </c>
      <c r="C26" s="165">
        <f t="shared" si="0"/>
        <v>0.0047747943888960765</v>
      </c>
      <c r="D26" s="165">
        <f t="shared" si="1"/>
        <v>0.062181976913942213</v>
      </c>
      <c r="E26" s="133"/>
      <c r="F26" s="133">
        <v>5504.538895759996</v>
      </c>
      <c r="G26" s="165">
        <f t="shared" si="2"/>
        <v>0.005086716040216604</v>
      </c>
      <c r="H26" s="165">
        <f t="shared" si="3"/>
        <v>0.07619911838447435</v>
      </c>
      <c r="I26" s="158">
        <f t="shared" si="4"/>
        <v>1.065326718998814</v>
      </c>
      <c r="K26" s="8"/>
      <c r="M26" s="7"/>
    </row>
    <row r="27" spans="1:13" s="10" customFormat="1" ht="15.75">
      <c r="A27" s="139" t="s">
        <v>23</v>
      </c>
      <c r="B27" s="133">
        <v>295.146</v>
      </c>
      <c r="C27" s="165">
        <f t="shared" si="0"/>
        <v>0.00027274289833108473</v>
      </c>
      <c r="D27" s="165">
        <f t="shared" si="1"/>
        <v>0.0035519210307579856</v>
      </c>
      <c r="E27" s="133"/>
      <c r="F27" s="133">
        <v>244.976</v>
      </c>
      <c r="G27" s="165">
        <f t="shared" si="2"/>
        <v>0.00022638105975197295</v>
      </c>
      <c r="H27" s="165">
        <f t="shared" si="3"/>
        <v>0.0033911932641140312</v>
      </c>
      <c r="I27" s="158">
        <f t="shared" si="4"/>
        <v>0.830016330900639</v>
      </c>
      <c r="J27" s="23"/>
      <c r="K27" s="8"/>
      <c r="M27" s="7"/>
    </row>
    <row r="28" spans="1:15" s="10" customFormat="1" ht="18" customHeight="1">
      <c r="A28" s="139" t="s">
        <v>24</v>
      </c>
      <c r="B28" s="133">
        <v>0.6679999999999993</v>
      </c>
      <c r="C28" s="165">
        <f t="shared" si="0"/>
        <v>6.172953591956672E-07</v>
      </c>
      <c r="D28" s="165">
        <f t="shared" si="1"/>
        <v>8.039015431502822E-06</v>
      </c>
      <c r="E28" s="133"/>
      <c r="F28" s="133">
        <v>0.0421</v>
      </c>
      <c r="G28" s="165">
        <f>F28/$F$9</f>
        <v>3.8904393146912596E-08</v>
      </c>
      <c r="H28" s="165">
        <f t="shared" si="3"/>
        <v>5.827886667232738E-07</v>
      </c>
      <c r="I28" s="158">
        <f t="shared" si="4"/>
        <v>0.06302395209580845</v>
      </c>
      <c r="J28" s="23"/>
      <c r="K28" s="8"/>
      <c r="M28" s="7"/>
      <c r="N28" s="49"/>
      <c r="O28" s="49"/>
    </row>
    <row r="29" spans="1:13" s="10" customFormat="1" ht="30" customHeight="1">
      <c r="A29" s="140" t="s">
        <v>25</v>
      </c>
      <c r="B29" s="133">
        <v>3.964</v>
      </c>
      <c r="C29" s="165">
        <f t="shared" si="0"/>
        <v>3.6631119818138134E-06</v>
      </c>
      <c r="D29" s="165">
        <f t="shared" si="1"/>
        <v>4.7704576602510803E-05</v>
      </c>
      <c r="E29" s="133"/>
      <c r="F29" s="133">
        <v>9.431445000000002</v>
      </c>
      <c r="G29" s="165">
        <f t="shared" si="2"/>
        <v>8.715549744025728E-06</v>
      </c>
      <c r="H29" s="165">
        <f t="shared" si="3"/>
        <v>0.0001305591272404724</v>
      </c>
      <c r="I29" s="158">
        <f>F29/B29</f>
        <v>2.3792747225025233</v>
      </c>
      <c r="J29" s="23"/>
      <c r="K29" s="8"/>
      <c r="M29" s="7"/>
    </row>
    <row r="30" spans="1:13" s="10" customFormat="1" ht="17.25" customHeight="1">
      <c r="A30" s="139" t="s">
        <v>26</v>
      </c>
      <c r="B30" s="126"/>
      <c r="C30" s="165">
        <f>B30/$B$9</f>
        <v>0</v>
      </c>
      <c r="D30" s="165">
        <f>B30/$B$10</f>
        <v>0</v>
      </c>
      <c r="E30" s="133"/>
      <c r="F30" s="133">
        <v>-67.00113</v>
      </c>
      <c r="G30" s="165">
        <f t="shared" si="2"/>
        <v>-6.191539911656532E-05</v>
      </c>
      <c r="H30" s="165">
        <f t="shared" si="3"/>
        <v>-0.0009274940432696614</v>
      </c>
      <c r="I30" s="158"/>
      <c r="J30" s="23"/>
      <c r="K30" s="8"/>
      <c r="M30" s="7"/>
    </row>
    <row r="31" spans="1:13" ht="49.5" customHeight="1">
      <c r="A31" s="139" t="s">
        <v>91</v>
      </c>
      <c r="B31" s="126"/>
      <c r="C31" s="165">
        <f>B31/$B$9</f>
        <v>0</v>
      </c>
      <c r="D31" s="165">
        <f>B31/$B$10</f>
        <v>0</v>
      </c>
      <c r="E31" s="133"/>
      <c r="F31" s="133">
        <v>-21.846605</v>
      </c>
      <c r="G31" s="165">
        <f t="shared" si="2"/>
        <v>-2.018833515071987E-05</v>
      </c>
      <c r="H31" s="165">
        <f t="shared" si="3"/>
        <v>-0.0003024217054722092</v>
      </c>
      <c r="I31" s="158"/>
      <c r="K31" s="8"/>
      <c r="M31" s="7"/>
    </row>
    <row r="32" spans="1:13" ht="45.75" customHeight="1">
      <c r="A32" s="139" t="s">
        <v>90</v>
      </c>
      <c r="B32" s="126">
        <v>4885.649795507785</v>
      </c>
      <c r="C32" s="165">
        <f>B32/$B$9</f>
        <v>0.004514803810512304</v>
      </c>
      <c r="D32" s="165">
        <f>B32/$B$10</f>
        <v>0.05879612889072714</v>
      </c>
      <c r="E32" s="126"/>
      <c r="F32" s="141">
        <v>3912.9136690000005</v>
      </c>
      <c r="G32" s="165">
        <f t="shared" si="2"/>
        <v>0.0036159033664775356</v>
      </c>
      <c r="H32" s="165">
        <f t="shared" si="3"/>
        <v>0.05416631211780959</v>
      </c>
      <c r="I32" s="158">
        <f t="shared" si="4"/>
        <v>0.8008993343317019</v>
      </c>
      <c r="K32" s="8"/>
      <c r="M32" s="7"/>
    </row>
    <row r="33" spans="1:13" s="10" customFormat="1" ht="33" customHeight="1">
      <c r="A33" s="123" t="s">
        <v>27</v>
      </c>
      <c r="B33" s="142">
        <f>B34+B48+B49</f>
        <v>100038.6855864966</v>
      </c>
      <c r="C33" s="159">
        <f>B33/$B$9</f>
        <v>0.09244523406074685</v>
      </c>
      <c r="D33" s="159">
        <f>B33/$B$33</f>
        <v>1</v>
      </c>
      <c r="E33" s="142">
        <f>E34+E48+E49</f>
        <v>0</v>
      </c>
      <c r="F33" s="142">
        <f>F34+F48+F49</f>
        <v>90303.04391199</v>
      </c>
      <c r="G33" s="159">
        <f>F33/$F$9</f>
        <v>0.08344857773669766</v>
      </c>
      <c r="H33" s="159">
        <f>F33/$F$33</f>
        <v>1</v>
      </c>
      <c r="I33" s="159">
        <f aca="true" t="shared" si="5" ref="I33:I50">F33/B33</f>
        <v>0.9026812315912641</v>
      </c>
      <c r="K33" s="8"/>
      <c r="M33" s="7"/>
    </row>
    <row r="34" spans="1:13" s="10" customFormat="1" ht="19.5" customHeight="1">
      <c r="A34" s="143" t="s">
        <v>28</v>
      </c>
      <c r="B34" s="144">
        <f>B35+B36+B37+B38+B39+B46+B47</f>
        <v>92997.20085927649</v>
      </c>
      <c r="C34" s="166">
        <f aca="true" t="shared" si="6" ref="C34:C48">B34/$B$9</f>
        <v>0.08593823429433944</v>
      </c>
      <c r="D34" s="166">
        <f aca="true" t="shared" si="7" ref="D34:D48">B34/$B$33</f>
        <v>0.9296123825904148</v>
      </c>
      <c r="E34" s="144">
        <f>E35+E36+E37+E38+E39+E46+E47</f>
        <v>0</v>
      </c>
      <c r="F34" s="144">
        <f>F35+F36+F37+F38+F39+F46+F47</f>
        <v>87763.09088699</v>
      </c>
      <c r="G34" s="166">
        <f aca="true" t="shared" si="8" ref="G34:G48">F34/$F$9</f>
        <v>0.0811014202293511</v>
      </c>
      <c r="H34" s="166">
        <f>F34/$F$33</f>
        <v>0.9718730076532586</v>
      </c>
      <c r="I34" s="154">
        <f>F34/B34</f>
        <v>0.9437175536045783</v>
      </c>
      <c r="J34" s="9"/>
      <c r="K34" s="8"/>
      <c r="M34" s="7"/>
    </row>
    <row r="35" spans="1:13" ht="19.5" customHeight="1">
      <c r="A35" s="145" t="s">
        <v>29</v>
      </c>
      <c r="B35" s="146">
        <v>26919.555</v>
      </c>
      <c r="C35" s="165">
        <f t="shared" si="6"/>
        <v>0.02487622211543793</v>
      </c>
      <c r="D35" s="165">
        <f t="shared" si="7"/>
        <v>0.2690914503942028</v>
      </c>
      <c r="E35" s="146"/>
      <c r="F35" s="144">
        <v>26221.803061000002</v>
      </c>
      <c r="G35" s="165">
        <f t="shared" si="8"/>
        <v>0.024231433142661764</v>
      </c>
      <c r="H35" s="165">
        <f aca="true" t="shared" si="9" ref="H35:H48">F35/$F$33</f>
        <v>0.29037562772032316</v>
      </c>
      <c r="I35" s="154">
        <f t="shared" si="5"/>
        <v>0.9740801087165074</v>
      </c>
      <c r="K35" s="8"/>
      <c r="M35" s="7"/>
    </row>
    <row r="36" spans="1:13" ht="17.25" customHeight="1">
      <c r="A36" s="145" t="s">
        <v>30</v>
      </c>
      <c r="B36" s="146">
        <v>11897.059000000001</v>
      </c>
      <c r="C36" s="165">
        <f t="shared" si="6"/>
        <v>0.010994010941283014</v>
      </c>
      <c r="D36" s="165">
        <f t="shared" si="7"/>
        <v>0.11892458332745114</v>
      </c>
      <c r="E36" s="146"/>
      <c r="F36" s="144">
        <v>12190.96328</v>
      </c>
      <c r="G36" s="165">
        <f t="shared" si="8"/>
        <v>0.011265606372558079</v>
      </c>
      <c r="H36" s="165">
        <f t="shared" si="9"/>
        <v>0.13500057973551147</v>
      </c>
      <c r="I36" s="154">
        <f t="shared" si="5"/>
        <v>1.0247039440587795</v>
      </c>
      <c r="K36" s="8"/>
      <c r="M36" s="7"/>
    </row>
    <row r="37" spans="1:13" ht="19.5" customHeight="1">
      <c r="A37" s="145" t="s">
        <v>31</v>
      </c>
      <c r="B37" s="146">
        <v>4301.9259999999995</v>
      </c>
      <c r="C37" s="165">
        <f t="shared" si="6"/>
        <v>0.003975387657789195</v>
      </c>
      <c r="D37" s="165">
        <f t="shared" si="7"/>
        <v>0.043002624182626015</v>
      </c>
      <c r="E37" s="146"/>
      <c r="F37" s="144">
        <v>3517.699667410001</v>
      </c>
      <c r="G37" s="165">
        <f t="shared" si="8"/>
        <v>0.003250688143317871</v>
      </c>
      <c r="H37" s="165">
        <f t="shared" si="9"/>
        <v>0.03895438641955831</v>
      </c>
      <c r="I37" s="154">
        <f t="shared" si="5"/>
        <v>0.8177034350218951</v>
      </c>
      <c r="K37" s="8"/>
      <c r="M37" s="7"/>
    </row>
    <row r="38" spans="1:13" ht="19.5" customHeight="1">
      <c r="A38" s="145" t="s">
        <v>32</v>
      </c>
      <c r="B38" s="146">
        <v>3095.998</v>
      </c>
      <c r="C38" s="165">
        <f t="shared" si="6"/>
        <v>0.002860995804609385</v>
      </c>
      <c r="D38" s="165">
        <f t="shared" si="7"/>
        <v>0.030948007581757985</v>
      </c>
      <c r="E38" s="146"/>
      <c r="F38" s="144">
        <v>2621.1951520000002</v>
      </c>
      <c r="G38" s="165">
        <f t="shared" si="8"/>
        <v>0.002422232938436801</v>
      </c>
      <c r="H38" s="165">
        <f t="shared" si="9"/>
        <v>0.029026653349079088</v>
      </c>
      <c r="I38" s="154">
        <f t="shared" si="5"/>
        <v>0.8466398079068527</v>
      </c>
      <c r="K38" s="8"/>
      <c r="M38" s="7"/>
    </row>
    <row r="39" spans="1:13" s="10" customFormat="1" ht="19.5" customHeight="1">
      <c r="A39" s="145" t="s">
        <v>33</v>
      </c>
      <c r="B39" s="144">
        <f>B40+B41+B42+B43+B45+B44</f>
        <v>46632.858859276486</v>
      </c>
      <c r="C39" s="166">
        <f t="shared" si="6"/>
        <v>0.043093184670446046</v>
      </c>
      <c r="D39" s="166">
        <f t="shared" si="7"/>
        <v>0.4661482564058306</v>
      </c>
      <c r="E39" s="144">
        <f>E40+E41+E42+E43+E45</f>
        <v>0</v>
      </c>
      <c r="F39" s="144">
        <f>F40+F41+F42+F43+F45+F44</f>
        <v>43131.730014579996</v>
      </c>
      <c r="G39" s="166">
        <f t="shared" si="8"/>
        <v>0.039857809539043006</v>
      </c>
      <c r="H39" s="166">
        <f t="shared" si="9"/>
        <v>0.4776331798584386</v>
      </c>
      <c r="I39" s="154">
        <f t="shared" si="5"/>
        <v>0.924921419566795</v>
      </c>
      <c r="K39" s="8"/>
      <c r="M39" s="7"/>
    </row>
    <row r="40" spans="1:13" ht="31.5" customHeight="1">
      <c r="A40" s="147" t="s">
        <v>34</v>
      </c>
      <c r="B40" s="148">
        <v>394.90700000000106</v>
      </c>
      <c r="C40" s="164">
        <f t="shared" si="6"/>
        <v>0.000364931524571683</v>
      </c>
      <c r="D40" s="164">
        <f t="shared" si="7"/>
        <v>0.003947542869888589</v>
      </c>
      <c r="E40" s="148"/>
      <c r="F40" s="149">
        <v>316.25942724999913</v>
      </c>
      <c r="G40" s="164">
        <f t="shared" si="8"/>
        <v>0.0002922537076995575</v>
      </c>
      <c r="H40" s="164">
        <f t="shared" si="9"/>
        <v>0.003502201183364626</v>
      </c>
      <c r="I40" s="160">
        <f t="shared" si="5"/>
        <v>0.8008453313058475</v>
      </c>
      <c r="K40" s="8"/>
      <c r="M40" s="7"/>
    </row>
    <row r="41" spans="1:13" ht="15.75" customHeight="1">
      <c r="A41" s="150" t="s">
        <v>35</v>
      </c>
      <c r="B41" s="148">
        <v>5804.741999999999</v>
      </c>
      <c r="C41" s="164">
        <f t="shared" si="6"/>
        <v>0.005364132182527214</v>
      </c>
      <c r="D41" s="164">
        <f t="shared" si="7"/>
        <v>0.05802497269899689</v>
      </c>
      <c r="E41" s="148"/>
      <c r="F41" s="149">
        <v>4153.222241099999</v>
      </c>
      <c r="G41" s="164">
        <f t="shared" si="8"/>
        <v>0.003837971280148594</v>
      </c>
      <c r="H41" s="164">
        <f t="shared" si="9"/>
        <v>0.04599205144344592</v>
      </c>
      <c r="I41" s="160">
        <f t="shared" si="5"/>
        <v>0.7154878272109251</v>
      </c>
      <c r="K41" s="8"/>
      <c r="M41" s="7"/>
    </row>
    <row r="42" spans="1:13" ht="28.5" customHeight="1">
      <c r="A42" s="147" t="s">
        <v>36</v>
      </c>
      <c r="B42" s="148">
        <v>224.45299999999997</v>
      </c>
      <c r="C42" s="164">
        <f t="shared" si="6"/>
        <v>0.00020741586116398986</v>
      </c>
      <c r="D42" s="164">
        <f t="shared" si="7"/>
        <v>0.002243662026186168</v>
      </c>
      <c r="E42" s="146"/>
      <c r="F42" s="149">
        <v>27.87165591</v>
      </c>
      <c r="G42" s="164">
        <f t="shared" si="8"/>
        <v>2.575605366218789E-05</v>
      </c>
      <c r="H42" s="164">
        <f t="shared" si="9"/>
        <v>0.00030864580752298806</v>
      </c>
      <c r="I42" s="160">
        <f t="shared" si="5"/>
        <v>0.1241759117053459</v>
      </c>
      <c r="K42" s="8"/>
      <c r="M42" s="7"/>
    </row>
    <row r="43" spans="1:13" ht="17.25" customHeight="1">
      <c r="A43" s="150" t="s">
        <v>37</v>
      </c>
      <c r="B43" s="148">
        <v>32882.999</v>
      </c>
      <c r="C43" s="164">
        <f t="shared" si="6"/>
        <v>0.03038700999870627</v>
      </c>
      <c r="D43" s="164">
        <f t="shared" si="7"/>
        <v>0.3287028293826224</v>
      </c>
      <c r="E43" s="148"/>
      <c r="F43" s="149">
        <v>32773.901719</v>
      </c>
      <c r="G43" s="164">
        <f t="shared" si="8"/>
        <v>0.030286193763283866</v>
      </c>
      <c r="H43" s="164">
        <f t="shared" si="9"/>
        <v>0.3629324140052431</v>
      </c>
      <c r="I43" s="160">
        <f t="shared" si="5"/>
        <v>0.9966822587866757</v>
      </c>
      <c r="K43" s="8"/>
      <c r="M43" s="7"/>
    </row>
    <row r="44" spans="1:13" ht="45.75" customHeight="1">
      <c r="A44" s="147" t="s">
        <v>92</v>
      </c>
      <c r="B44" s="148">
        <v>5812.480999999999</v>
      </c>
      <c r="C44" s="164">
        <f t="shared" si="6"/>
        <v>0.0053712837525643625</v>
      </c>
      <c r="D44" s="164">
        <f t="shared" si="7"/>
        <v>0.058102332771799006</v>
      </c>
      <c r="E44" s="148"/>
      <c r="F44" s="149">
        <v>4520.61255032</v>
      </c>
      <c r="G44" s="164">
        <f t="shared" si="8"/>
        <v>0.00417747477250633</v>
      </c>
      <c r="H44" s="164">
        <f t="shared" si="9"/>
        <v>0.05006046700624867</v>
      </c>
      <c r="I44" s="160">
        <f t="shared" si="5"/>
        <v>0.7777423359009691</v>
      </c>
      <c r="K44" s="8"/>
      <c r="M44" s="7"/>
    </row>
    <row r="45" spans="1:13" ht="19.5" customHeight="1">
      <c r="A45" s="151" t="s">
        <v>38</v>
      </c>
      <c r="B45" s="148">
        <v>1513.2768592764817</v>
      </c>
      <c r="C45" s="164">
        <f t="shared" si="6"/>
        <v>0.0013984113509125267</v>
      </c>
      <c r="D45" s="164">
        <f t="shared" si="7"/>
        <v>0.015126916656337459</v>
      </c>
      <c r="E45" s="148"/>
      <c r="F45" s="149">
        <v>1339.8624210000003</v>
      </c>
      <c r="G45" s="164">
        <f t="shared" si="8"/>
        <v>0.0012381599617424736</v>
      </c>
      <c r="H45" s="164">
        <f t="shared" si="9"/>
        <v>0.014837400412613333</v>
      </c>
      <c r="I45" s="160">
        <f t="shared" si="5"/>
        <v>0.885404685062459</v>
      </c>
      <c r="K45" s="8"/>
      <c r="M45" s="7"/>
    </row>
    <row r="46" spans="1:13" ht="31.5" customHeight="1">
      <c r="A46" s="152" t="s">
        <v>39</v>
      </c>
      <c r="B46" s="146">
        <v>149.804</v>
      </c>
      <c r="C46" s="165">
        <f t="shared" si="6"/>
        <v>0.000138433104773874</v>
      </c>
      <c r="D46" s="165">
        <f t="shared" si="7"/>
        <v>0.0014974606985462113</v>
      </c>
      <c r="E46" s="146"/>
      <c r="F46" s="144">
        <v>79.69971199999999</v>
      </c>
      <c r="G46" s="165">
        <f t="shared" si="8"/>
        <v>7.365009333357974E-05</v>
      </c>
      <c r="H46" s="165">
        <f t="shared" si="9"/>
        <v>0.0008825805703479488</v>
      </c>
      <c r="I46" s="154">
        <f t="shared" si="5"/>
        <v>0.5320265947504739</v>
      </c>
      <c r="K46" s="8"/>
      <c r="M46" s="7"/>
    </row>
    <row r="47" spans="1:13" ht="15" customHeight="1">
      <c r="A47" s="145" t="s">
        <v>40</v>
      </c>
      <c r="B47" s="146"/>
      <c r="C47" s="165">
        <f t="shared" si="6"/>
        <v>0</v>
      </c>
      <c r="D47" s="165">
        <f t="shared" si="7"/>
        <v>0</v>
      </c>
      <c r="E47" s="146"/>
      <c r="F47" s="144"/>
      <c r="G47" s="165">
        <f t="shared" si="8"/>
        <v>0</v>
      </c>
      <c r="H47" s="165">
        <f t="shared" si="9"/>
        <v>0</v>
      </c>
      <c r="I47" s="154"/>
      <c r="K47" s="8"/>
      <c r="M47" s="7"/>
    </row>
    <row r="48" spans="1:13" s="10" customFormat="1" ht="18.75" customHeight="1">
      <c r="A48" s="143" t="s">
        <v>41</v>
      </c>
      <c r="B48" s="146">
        <v>7041.484727220108</v>
      </c>
      <c r="C48" s="165">
        <f t="shared" si="6"/>
        <v>0.006506999766407404</v>
      </c>
      <c r="D48" s="165">
        <f t="shared" si="7"/>
        <v>0.0703876174095852</v>
      </c>
      <c r="E48" s="146"/>
      <c r="F48" s="144">
        <v>3320.985449999999</v>
      </c>
      <c r="G48" s="165">
        <f t="shared" si="8"/>
        <v>0.003068905548265473</v>
      </c>
      <c r="H48" s="165">
        <f t="shared" si="9"/>
        <v>0.0367760078302195</v>
      </c>
      <c r="I48" s="154">
        <f t="shared" si="5"/>
        <v>0.47163142130552965</v>
      </c>
      <c r="K48" s="8"/>
      <c r="M48" s="7"/>
    </row>
    <row r="49" spans="1:13" s="10" customFormat="1" ht="30.75">
      <c r="A49" s="153" t="s">
        <v>158</v>
      </c>
      <c r="B49" s="146"/>
      <c r="C49" s="169"/>
      <c r="D49" s="169"/>
      <c r="E49" s="146"/>
      <c r="F49" s="144">
        <v>-781.032425</v>
      </c>
      <c r="G49" s="165">
        <f>F49/$F$9</f>
        <v>-0.0007217480409189199</v>
      </c>
      <c r="H49" s="165">
        <f>F49/$F$33</f>
        <v>-0.008649015483478052</v>
      </c>
      <c r="I49" s="154"/>
      <c r="K49" s="8"/>
      <c r="M49" s="7"/>
    </row>
    <row r="50" spans="1:13" s="6" customFormat="1" ht="21" customHeight="1" thickBot="1">
      <c r="A50" s="155" t="s">
        <v>42</v>
      </c>
      <c r="B50" s="156">
        <f>B10-B33</f>
        <v>-16943.932790988823</v>
      </c>
      <c r="C50" s="167">
        <f>B50/$B$9</f>
        <v>-0.015657801015569912</v>
      </c>
      <c r="D50" s="168">
        <f>D10-D33</f>
        <v>0</v>
      </c>
      <c r="E50" s="156">
        <f>E10-E33</f>
        <v>0</v>
      </c>
      <c r="F50" s="156">
        <f>F10-F33</f>
        <v>-18064.164874230002</v>
      </c>
      <c r="G50" s="167">
        <f>G10-G33</f>
        <v>-0.016693001713484396</v>
      </c>
      <c r="H50" s="168">
        <f>H10-H33</f>
        <v>0</v>
      </c>
      <c r="I50" s="161">
        <f t="shared" si="5"/>
        <v>1.0661140537477194</v>
      </c>
      <c r="J50" s="19"/>
      <c r="K50" s="8"/>
      <c r="M50" s="7"/>
    </row>
    <row r="51" spans="1:13" ht="3.75" customHeight="1">
      <c r="A51" s="14"/>
      <c r="B51" s="35"/>
      <c r="C51" s="35"/>
      <c r="D51" s="35"/>
      <c r="E51" s="35"/>
      <c r="F51" s="36"/>
      <c r="G51" s="36"/>
      <c r="H51" s="36"/>
      <c r="I51" s="37"/>
      <c r="K51" s="8"/>
      <c r="M51" s="7"/>
    </row>
    <row r="52" spans="1:13" ht="15" customHeight="1">
      <c r="A52" s="212"/>
      <c r="B52" s="212"/>
      <c r="C52" s="212"/>
      <c r="D52" s="212"/>
      <c r="E52" s="212"/>
      <c r="F52" s="212"/>
      <c r="G52" s="28"/>
      <c r="H52" s="28"/>
      <c r="I52" s="29"/>
      <c r="K52" s="8"/>
      <c r="M52" s="7"/>
    </row>
    <row r="53" spans="1:13" ht="19.5" customHeight="1">
      <c r="A53" s="16"/>
      <c r="B53" s="16"/>
      <c r="C53" s="50"/>
      <c r="D53" s="12"/>
      <c r="E53" s="12"/>
      <c r="F53" s="12"/>
      <c r="G53" s="50"/>
      <c r="H53" s="16"/>
      <c r="I53" s="16"/>
      <c r="M53" s="7"/>
    </row>
    <row r="54" spans="1:13" ht="19.5" customHeight="1">
      <c r="A54" s="16"/>
      <c r="B54" s="16"/>
      <c r="C54" s="16"/>
      <c r="D54" s="16"/>
      <c r="E54" s="16"/>
      <c r="F54" s="17"/>
      <c r="H54" s="15"/>
      <c r="M54" s="7"/>
    </row>
    <row r="55" spans="6:13" ht="19.5" customHeight="1">
      <c r="F55" s="1"/>
      <c r="G55" s="1"/>
      <c r="H55" s="15"/>
      <c r="M55" s="7"/>
    </row>
    <row r="56" spans="1:13" ht="30.75" customHeight="1">
      <c r="A56" s="13"/>
      <c r="F56" s="1"/>
      <c r="G56" s="1"/>
      <c r="H56" s="1"/>
      <c r="M56" s="7"/>
    </row>
    <row r="57" spans="1:13" ht="19.5" customHeight="1">
      <c r="A57" s="11"/>
      <c r="F57" s="1"/>
      <c r="G57" s="1"/>
      <c r="H57" s="1"/>
      <c r="I57" s="18"/>
      <c r="M57" s="7"/>
    </row>
    <row r="58" spans="1:8" ht="19.5" customHeight="1">
      <c r="A58" s="11"/>
      <c r="F58" s="1"/>
      <c r="G58" s="15"/>
      <c r="H58" s="15"/>
    </row>
    <row r="59" spans="6:8" ht="19.5" customHeight="1">
      <c r="F59" s="15"/>
      <c r="G59" s="15"/>
      <c r="H59" s="15"/>
    </row>
    <row r="60" spans="6:8" ht="19.5" customHeight="1">
      <c r="F60" s="15"/>
      <c r="G60" s="15"/>
      <c r="H60" s="15"/>
    </row>
    <row r="61" spans="6:8" ht="19.5" customHeight="1">
      <c r="F61" s="15"/>
      <c r="G61" s="15"/>
      <c r="H61" s="15"/>
    </row>
    <row r="62" spans="6:8" ht="19.5" customHeight="1">
      <c r="F62" s="15"/>
      <c r="G62" s="15"/>
      <c r="H62" s="15"/>
    </row>
    <row r="63" spans="6:8" ht="19.5" customHeight="1">
      <c r="F63" s="15"/>
      <c r="G63" s="15"/>
      <c r="H63" s="15"/>
    </row>
    <row r="64" spans="6:8" ht="19.5" customHeight="1">
      <c r="F64" s="15"/>
      <c r="G64" s="15"/>
      <c r="H64" s="15"/>
    </row>
    <row r="65" spans="6:8" ht="19.5" customHeight="1">
      <c r="F65" s="15"/>
      <c r="G65" s="15"/>
      <c r="H65" s="15"/>
    </row>
    <row r="66" spans="6:8" ht="19.5" customHeight="1">
      <c r="F66" s="15"/>
      <c r="G66" s="15"/>
      <c r="H66" s="15"/>
    </row>
    <row r="67" spans="6:8" ht="19.5" customHeight="1">
      <c r="F67" s="15"/>
      <c r="G67" s="15"/>
      <c r="H67" s="15"/>
    </row>
    <row r="68" spans="6:8" ht="19.5" customHeight="1">
      <c r="F68" s="15"/>
      <c r="G68" s="15"/>
      <c r="H68" s="15"/>
    </row>
    <row r="69" spans="6:8" ht="19.5" customHeight="1">
      <c r="F69" s="15"/>
      <c r="G69" s="15"/>
      <c r="H69" s="15"/>
    </row>
    <row r="70" spans="6:8" ht="19.5" customHeight="1">
      <c r="F70" s="15"/>
      <c r="G70" s="15"/>
      <c r="H70" s="15"/>
    </row>
    <row r="71" spans="6:8" ht="19.5" customHeight="1">
      <c r="F71" s="15"/>
      <c r="G71" s="15"/>
      <c r="H71" s="15"/>
    </row>
    <row r="72" spans="6:8" ht="19.5" customHeight="1">
      <c r="F72" s="15"/>
      <c r="G72" s="15"/>
      <c r="H72" s="15"/>
    </row>
    <row r="73" spans="6:8" ht="19.5" customHeight="1">
      <c r="F73" s="15"/>
      <c r="G73" s="15"/>
      <c r="H73" s="15"/>
    </row>
    <row r="74" spans="6:8" ht="19.5" customHeight="1">
      <c r="F74" s="15"/>
      <c r="G74" s="15"/>
      <c r="H74" s="15"/>
    </row>
    <row r="75" spans="6:8" ht="19.5" customHeight="1">
      <c r="F75" s="15"/>
      <c r="G75" s="15"/>
      <c r="H75" s="15"/>
    </row>
    <row r="76" spans="6:8" ht="19.5" customHeight="1">
      <c r="F76" s="15"/>
      <c r="G76" s="15"/>
      <c r="H76" s="15"/>
    </row>
    <row r="77" spans="6:8" ht="19.5" customHeight="1">
      <c r="F77" s="15"/>
      <c r="G77" s="15"/>
      <c r="H77" s="15"/>
    </row>
    <row r="78" spans="6:8" ht="19.5" customHeight="1">
      <c r="F78" s="15"/>
      <c r="G78" s="15"/>
      <c r="H78" s="15"/>
    </row>
    <row r="79" spans="6:8" ht="19.5" customHeight="1">
      <c r="F79" s="15"/>
      <c r="G79" s="15"/>
      <c r="H79" s="15"/>
    </row>
    <row r="80" spans="6:8" ht="19.5" customHeight="1">
      <c r="F80" s="15"/>
      <c r="G80" s="15"/>
      <c r="H80" s="15"/>
    </row>
    <row r="81" spans="6:8" ht="19.5" customHeight="1">
      <c r="F81" s="15"/>
      <c r="G81" s="15"/>
      <c r="H81" s="15"/>
    </row>
    <row r="82" spans="6:8" ht="19.5" customHeight="1">
      <c r="F82" s="15"/>
      <c r="G82" s="15"/>
      <c r="H82" s="15"/>
    </row>
    <row r="83" spans="6:8" ht="19.5" customHeight="1">
      <c r="F83" s="15"/>
      <c r="G83" s="15"/>
      <c r="H83" s="15"/>
    </row>
    <row r="84" spans="6:8" ht="19.5" customHeight="1">
      <c r="F84" s="15"/>
      <c r="G84" s="15"/>
      <c r="H84" s="15"/>
    </row>
    <row r="85" spans="6:8" ht="19.5" customHeight="1">
      <c r="F85" s="15"/>
      <c r="G85" s="15"/>
      <c r="H85" s="15"/>
    </row>
    <row r="86" spans="6:8" ht="19.5" customHeight="1">
      <c r="F86" s="15"/>
      <c r="G86" s="15"/>
      <c r="H86" s="15"/>
    </row>
    <row r="87" spans="6:8" ht="19.5" customHeight="1">
      <c r="F87" s="15"/>
      <c r="G87" s="15"/>
      <c r="H87" s="15"/>
    </row>
    <row r="88" spans="6:8" ht="19.5" customHeight="1">
      <c r="F88" s="15"/>
      <c r="G88" s="15"/>
      <c r="H88" s="15"/>
    </row>
    <row r="89" spans="6:8" ht="19.5" customHeight="1">
      <c r="F89" s="15"/>
      <c r="G89" s="15"/>
      <c r="H89" s="15"/>
    </row>
    <row r="90" spans="6:8" ht="19.5" customHeight="1">
      <c r="F90" s="15"/>
      <c r="G90" s="15"/>
      <c r="H90" s="15"/>
    </row>
    <row r="91" spans="6:8" ht="19.5" customHeight="1">
      <c r="F91" s="15"/>
      <c r="G91" s="15"/>
      <c r="H91" s="15"/>
    </row>
    <row r="92" spans="6:8" ht="19.5" customHeight="1">
      <c r="F92" s="15"/>
      <c r="G92" s="15"/>
      <c r="H92" s="15"/>
    </row>
    <row r="93" spans="6:8" ht="19.5" customHeight="1">
      <c r="F93" s="15"/>
      <c r="G93" s="15"/>
      <c r="H93" s="15"/>
    </row>
    <row r="94" spans="6:8" ht="19.5" customHeight="1">
      <c r="F94" s="15"/>
      <c r="G94" s="15"/>
      <c r="H94" s="15"/>
    </row>
    <row r="95" spans="6:8" ht="19.5" customHeight="1">
      <c r="F95" s="15"/>
      <c r="G95" s="15"/>
      <c r="H95" s="15"/>
    </row>
    <row r="96" spans="6:8" ht="19.5" customHeight="1">
      <c r="F96" s="15"/>
      <c r="G96" s="15"/>
      <c r="H96" s="15"/>
    </row>
    <row r="97" spans="6:8" ht="19.5" customHeight="1">
      <c r="F97" s="15"/>
      <c r="G97" s="15"/>
      <c r="H97" s="15"/>
    </row>
    <row r="98" spans="6:8" ht="19.5" customHeight="1">
      <c r="F98" s="15"/>
      <c r="G98" s="15"/>
      <c r="H98" s="15"/>
    </row>
    <row r="99" spans="6:8" ht="19.5" customHeight="1">
      <c r="F99" s="15"/>
      <c r="G99" s="15"/>
      <c r="H99" s="15"/>
    </row>
    <row r="100" spans="6:8" ht="19.5" customHeight="1">
      <c r="F100" s="15"/>
      <c r="G100" s="15"/>
      <c r="H100" s="15"/>
    </row>
    <row r="101" spans="6:8" ht="19.5" customHeight="1">
      <c r="F101" s="15"/>
      <c r="G101" s="15"/>
      <c r="H101" s="15"/>
    </row>
    <row r="102" spans="6:8" ht="19.5" customHeight="1">
      <c r="F102" s="15"/>
      <c r="G102" s="15"/>
      <c r="H102" s="15"/>
    </row>
    <row r="103" spans="6:8" ht="19.5" customHeight="1">
      <c r="F103" s="15"/>
      <c r="G103" s="15"/>
      <c r="H103" s="15"/>
    </row>
    <row r="104" spans="6:8" ht="19.5" customHeight="1">
      <c r="F104" s="15"/>
      <c r="G104" s="15"/>
      <c r="H104" s="15"/>
    </row>
    <row r="105" spans="6:8" ht="19.5" customHeight="1">
      <c r="F105" s="15"/>
      <c r="G105" s="15"/>
      <c r="H105" s="15"/>
    </row>
    <row r="106" spans="6:8" ht="19.5" customHeight="1">
      <c r="F106" s="15"/>
      <c r="G106" s="15"/>
      <c r="H106" s="15"/>
    </row>
    <row r="107" spans="6:8" ht="19.5" customHeight="1">
      <c r="F107" s="15"/>
      <c r="G107" s="15"/>
      <c r="H107" s="15"/>
    </row>
    <row r="108" spans="6:8" ht="19.5" customHeight="1">
      <c r="F108" s="15"/>
      <c r="G108" s="15"/>
      <c r="H108" s="15"/>
    </row>
    <row r="109" spans="6:8" ht="19.5" customHeight="1">
      <c r="F109" s="15"/>
      <c r="G109" s="15"/>
      <c r="H109" s="15"/>
    </row>
    <row r="110" spans="6:8" ht="19.5" customHeight="1">
      <c r="F110" s="15"/>
      <c r="G110" s="15"/>
      <c r="H110" s="15"/>
    </row>
    <row r="111" spans="6:8" ht="19.5" customHeight="1">
      <c r="F111" s="15"/>
      <c r="G111" s="15"/>
      <c r="H111" s="15"/>
    </row>
    <row r="112" spans="6:8" ht="19.5" customHeight="1">
      <c r="F112" s="15"/>
      <c r="G112" s="15"/>
      <c r="H112" s="15"/>
    </row>
    <row r="113" spans="6:8" ht="19.5" customHeight="1">
      <c r="F113" s="15"/>
      <c r="G113" s="15"/>
      <c r="H113" s="15"/>
    </row>
    <row r="114" spans="6:8" ht="19.5" customHeight="1">
      <c r="F114" s="15"/>
      <c r="G114" s="15"/>
      <c r="H114" s="15"/>
    </row>
    <row r="115" spans="6:8" ht="19.5" customHeight="1">
      <c r="F115" s="15"/>
      <c r="G115" s="15"/>
      <c r="H115" s="15"/>
    </row>
    <row r="116" spans="6:8" ht="19.5" customHeight="1">
      <c r="F116" s="15"/>
      <c r="G116" s="15"/>
      <c r="H116" s="15"/>
    </row>
    <row r="117" spans="6:8" ht="19.5" customHeight="1">
      <c r="F117" s="15"/>
      <c r="G117" s="15"/>
      <c r="H117" s="15"/>
    </row>
    <row r="118" spans="6:8" ht="19.5" customHeight="1">
      <c r="F118" s="15"/>
      <c r="G118" s="15"/>
      <c r="H118" s="15"/>
    </row>
    <row r="119" spans="6:8" ht="19.5" customHeight="1">
      <c r="F119" s="15"/>
      <c r="G119" s="15"/>
      <c r="H119" s="15"/>
    </row>
    <row r="120" spans="6:8" ht="19.5" customHeight="1">
      <c r="F120" s="15"/>
      <c r="G120" s="15"/>
      <c r="H120" s="15"/>
    </row>
    <row r="121" spans="6:8" ht="19.5" customHeight="1">
      <c r="F121" s="15"/>
      <c r="G121" s="15"/>
      <c r="H121" s="15"/>
    </row>
    <row r="122" spans="6:8" ht="19.5" customHeight="1">
      <c r="F122" s="15"/>
      <c r="G122" s="15"/>
      <c r="H122" s="15"/>
    </row>
    <row r="123" spans="6:8" ht="19.5" customHeight="1">
      <c r="F123" s="15"/>
      <c r="G123" s="15"/>
      <c r="H123" s="15"/>
    </row>
    <row r="124" spans="6:8" ht="19.5" customHeight="1">
      <c r="F124" s="15"/>
      <c r="G124" s="15"/>
      <c r="H124" s="15"/>
    </row>
    <row r="125" spans="6:8" ht="19.5" customHeight="1">
      <c r="F125" s="15"/>
      <c r="G125" s="15"/>
      <c r="H125" s="15"/>
    </row>
    <row r="126" spans="6:8" ht="19.5" customHeight="1">
      <c r="F126" s="15"/>
      <c r="G126" s="15"/>
      <c r="H126" s="15"/>
    </row>
    <row r="127" spans="6:8" ht="19.5" customHeight="1">
      <c r="F127" s="15"/>
      <c r="G127" s="15"/>
      <c r="H127" s="15"/>
    </row>
    <row r="128" spans="6:8" ht="19.5" customHeight="1">
      <c r="F128" s="15"/>
      <c r="G128" s="15"/>
      <c r="H128" s="15"/>
    </row>
    <row r="129" spans="6:8" ht="19.5" customHeight="1">
      <c r="F129" s="15"/>
      <c r="G129" s="15"/>
      <c r="H129" s="15"/>
    </row>
    <row r="130" spans="6:8" ht="19.5" customHeight="1">
      <c r="F130" s="15"/>
      <c r="G130" s="15"/>
      <c r="H130" s="15"/>
    </row>
    <row r="131" spans="6:8" ht="19.5" customHeight="1">
      <c r="F131" s="15"/>
      <c r="G131" s="15"/>
      <c r="H131" s="15"/>
    </row>
    <row r="132" spans="6:8" ht="19.5" customHeight="1">
      <c r="F132" s="15"/>
      <c r="G132" s="15"/>
      <c r="H132" s="15"/>
    </row>
    <row r="133" spans="6:8" ht="19.5" customHeight="1">
      <c r="F133" s="15"/>
      <c r="G133" s="15"/>
      <c r="H133" s="15"/>
    </row>
    <row r="134" spans="6:8" ht="19.5" customHeight="1">
      <c r="F134" s="15"/>
      <c r="G134" s="15"/>
      <c r="H134" s="15"/>
    </row>
    <row r="135" spans="6:8" ht="19.5" customHeight="1">
      <c r="F135" s="15"/>
      <c r="G135" s="15"/>
      <c r="H135" s="15"/>
    </row>
    <row r="136" spans="6:8" ht="19.5" customHeight="1">
      <c r="F136" s="15"/>
      <c r="G136" s="15"/>
      <c r="H136" s="15"/>
    </row>
    <row r="137" spans="6:8" ht="19.5" customHeight="1">
      <c r="F137" s="15"/>
      <c r="G137" s="15"/>
      <c r="H137" s="15"/>
    </row>
    <row r="138" spans="6:8" ht="19.5" customHeight="1">
      <c r="F138" s="15"/>
      <c r="G138" s="15"/>
      <c r="H138" s="15"/>
    </row>
    <row r="139" spans="6:8" ht="19.5" customHeight="1">
      <c r="F139" s="15"/>
      <c r="G139" s="15"/>
      <c r="H139" s="15"/>
    </row>
    <row r="140" spans="6:8" ht="19.5" customHeight="1">
      <c r="F140" s="15"/>
      <c r="G140" s="15"/>
      <c r="H140" s="15"/>
    </row>
    <row r="141" spans="6:8" ht="19.5" customHeight="1">
      <c r="F141" s="15"/>
      <c r="G141" s="15"/>
      <c r="H141" s="15"/>
    </row>
    <row r="142" spans="6:8" ht="19.5" customHeight="1">
      <c r="F142" s="15"/>
      <c r="G142" s="15"/>
      <c r="H142" s="15"/>
    </row>
    <row r="143" spans="6:8" ht="19.5" customHeight="1">
      <c r="F143" s="15"/>
      <c r="G143" s="15"/>
      <c r="H143" s="15"/>
    </row>
    <row r="144" spans="6:8" ht="19.5" customHeight="1">
      <c r="F144" s="15"/>
      <c r="G144" s="15"/>
      <c r="H144" s="15"/>
    </row>
    <row r="145" spans="6:8" ht="19.5" customHeight="1">
      <c r="F145" s="15"/>
      <c r="G145" s="15"/>
      <c r="H145" s="15"/>
    </row>
    <row r="146" spans="6:8" ht="19.5" customHeight="1">
      <c r="F146" s="15"/>
      <c r="G146" s="15"/>
      <c r="H146" s="15"/>
    </row>
    <row r="147" spans="6:8" ht="19.5" customHeight="1">
      <c r="F147" s="15"/>
      <c r="G147" s="15"/>
      <c r="H147" s="15"/>
    </row>
    <row r="148" spans="6:8" ht="19.5" customHeight="1">
      <c r="F148" s="15"/>
      <c r="G148" s="15"/>
      <c r="H148" s="15"/>
    </row>
    <row r="149" spans="6:8" ht="19.5" customHeight="1">
      <c r="F149" s="15"/>
      <c r="G149" s="15"/>
      <c r="H149" s="15"/>
    </row>
    <row r="150" spans="6:8" ht="19.5" customHeight="1">
      <c r="F150" s="15"/>
      <c r="G150" s="15"/>
      <c r="H150" s="15"/>
    </row>
    <row r="151" spans="6:8" ht="19.5" customHeight="1">
      <c r="F151" s="15"/>
      <c r="G151" s="15"/>
      <c r="H151" s="15"/>
    </row>
    <row r="152" spans="6:8" ht="19.5" customHeight="1">
      <c r="F152" s="15"/>
      <c r="G152" s="15"/>
      <c r="H152" s="15"/>
    </row>
    <row r="153" spans="6:8" ht="19.5" customHeight="1">
      <c r="F153" s="15"/>
      <c r="G153" s="15"/>
      <c r="H153" s="15"/>
    </row>
    <row r="154" spans="6:8" ht="19.5" customHeight="1">
      <c r="F154" s="15"/>
      <c r="G154" s="15"/>
      <c r="H154" s="15"/>
    </row>
    <row r="155" spans="6:8" ht="19.5" customHeight="1">
      <c r="F155" s="15"/>
      <c r="G155" s="15"/>
      <c r="H155" s="15"/>
    </row>
    <row r="156" spans="6:8" ht="19.5" customHeight="1">
      <c r="F156" s="15"/>
      <c r="G156" s="15"/>
      <c r="H156" s="15"/>
    </row>
    <row r="157" spans="6:8" ht="19.5" customHeight="1">
      <c r="F157" s="15"/>
      <c r="G157" s="15"/>
      <c r="H157" s="15"/>
    </row>
    <row r="158" spans="6:8" ht="19.5" customHeight="1">
      <c r="F158" s="15"/>
      <c r="G158" s="15"/>
      <c r="H158" s="15"/>
    </row>
    <row r="159" spans="6:8" ht="19.5" customHeight="1">
      <c r="F159" s="15"/>
      <c r="G159" s="15"/>
      <c r="H159" s="15"/>
    </row>
    <row r="160" spans="6:8" ht="19.5" customHeight="1">
      <c r="F160" s="15"/>
      <c r="G160" s="15"/>
      <c r="H160" s="15"/>
    </row>
    <row r="161" spans="6:8" ht="19.5" customHeight="1">
      <c r="F161" s="15"/>
      <c r="G161" s="15"/>
      <c r="H161" s="15"/>
    </row>
    <row r="162" spans="6:8" ht="19.5" customHeight="1">
      <c r="F162" s="15"/>
      <c r="G162" s="15"/>
      <c r="H162" s="15"/>
    </row>
    <row r="163" spans="6:8" ht="19.5" customHeight="1">
      <c r="F163" s="15"/>
      <c r="G163" s="15"/>
      <c r="H163" s="15"/>
    </row>
    <row r="164" spans="6:8" ht="19.5" customHeight="1">
      <c r="F164" s="15"/>
      <c r="G164" s="15"/>
      <c r="H164" s="15"/>
    </row>
    <row r="165" spans="6:8" ht="19.5" customHeight="1">
      <c r="F165" s="15"/>
      <c r="G165" s="15"/>
      <c r="H165" s="15"/>
    </row>
    <row r="166" spans="6:8" ht="19.5" customHeight="1">
      <c r="F166" s="15"/>
      <c r="G166" s="15"/>
      <c r="H166" s="15"/>
    </row>
    <row r="167" spans="6:8" ht="19.5" customHeight="1">
      <c r="F167" s="15"/>
      <c r="G167" s="15"/>
      <c r="H167" s="15"/>
    </row>
    <row r="168" spans="6:8" ht="19.5" customHeight="1">
      <c r="F168" s="15"/>
      <c r="G168" s="15"/>
      <c r="H168" s="15"/>
    </row>
    <row r="169" spans="6:8" ht="19.5" customHeight="1">
      <c r="F169" s="15"/>
      <c r="G169" s="15"/>
      <c r="H169" s="15"/>
    </row>
    <row r="170" spans="6:8" ht="19.5" customHeight="1">
      <c r="F170" s="15"/>
      <c r="G170" s="15"/>
      <c r="H170" s="15"/>
    </row>
    <row r="171" spans="6:8" ht="19.5" customHeight="1">
      <c r="F171" s="15"/>
      <c r="G171" s="15"/>
      <c r="H171" s="15"/>
    </row>
    <row r="172" spans="6:8" ht="19.5" customHeight="1">
      <c r="F172" s="15"/>
      <c r="G172" s="15"/>
      <c r="H172" s="15"/>
    </row>
    <row r="173" spans="6:8" ht="19.5" customHeight="1">
      <c r="F173" s="15"/>
      <c r="G173" s="15"/>
      <c r="H173" s="15"/>
    </row>
    <row r="174" spans="6:8" ht="19.5" customHeight="1">
      <c r="F174" s="15"/>
      <c r="G174" s="15"/>
      <c r="H174" s="15"/>
    </row>
    <row r="175" spans="6:8" ht="19.5" customHeight="1">
      <c r="F175" s="15"/>
      <c r="G175" s="15"/>
      <c r="H175" s="15"/>
    </row>
    <row r="176" spans="6:8" ht="19.5" customHeight="1">
      <c r="F176" s="15"/>
      <c r="G176" s="15"/>
      <c r="H176" s="15"/>
    </row>
    <row r="177" spans="6:8" ht="19.5" customHeight="1">
      <c r="F177" s="15"/>
      <c r="G177" s="15"/>
      <c r="H177" s="15"/>
    </row>
    <row r="178" spans="6:8" ht="19.5" customHeight="1">
      <c r="F178" s="15"/>
      <c r="G178" s="15"/>
      <c r="H178" s="1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zoomScaleSheetLayoutView="73" zoomScalePageLayoutView="0" workbookViewId="0" topLeftCell="A1">
      <selection activeCell="A21" sqref="A21"/>
    </sheetView>
  </sheetViews>
  <sheetFormatPr defaultColWidth="9.140625" defaultRowHeight="12.75"/>
  <cols>
    <col min="1" max="1" width="54.00390625" style="21" customWidth="1"/>
    <col min="2" max="2" width="12.7109375" style="21" customWidth="1"/>
    <col min="3" max="3" width="14.00390625" style="21" customWidth="1"/>
    <col min="4" max="4" width="14.140625" style="21" customWidth="1"/>
    <col min="5" max="5" width="13.00390625" style="21" customWidth="1"/>
    <col min="6" max="6" width="12.57421875" style="21" customWidth="1"/>
    <col min="7" max="7" width="14.140625" style="21" customWidth="1"/>
    <col min="8" max="9" width="12.00390625" style="21" hidden="1" customWidth="1"/>
    <col min="10" max="10" width="10.421875" style="21" hidden="1" customWidth="1"/>
    <col min="11" max="11" width="12.421875" style="21" hidden="1" customWidth="1"/>
    <col min="12" max="12" width="10.00390625" style="21" hidden="1" customWidth="1"/>
    <col min="13" max="13" width="9.57421875" style="21" bestFit="1" customWidth="1"/>
    <col min="14" max="16384" width="9.140625" style="21" customWidth="1"/>
  </cols>
  <sheetData>
    <row r="1" spans="1:14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0" ht="12.75">
      <c r="A2" s="85"/>
      <c r="B2" s="85"/>
      <c r="C2" s="85"/>
      <c r="D2" s="85"/>
      <c r="E2" s="85"/>
      <c r="F2" s="85"/>
      <c r="G2" s="86" t="s">
        <v>54</v>
      </c>
      <c r="H2" s="85"/>
      <c r="I2" s="85"/>
      <c r="J2" s="85"/>
      <c r="K2" s="85"/>
      <c r="L2" s="85" t="s">
        <v>54</v>
      </c>
      <c r="M2" s="51"/>
      <c r="N2" s="51"/>
      <c r="O2" s="51"/>
      <c r="P2" s="51"/>
      <c r="Q2" s="51"/>
      <c r="R2" s="51"/>
      <c r="S2" s="51"/>
      <c r="T2" s="51"/>
    </row>
    <row r="3" spans="1:20" ht="24.75" customHeight="1">
      <c r="A3" s="219" t="s">
        <v>55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51"/>
      <c r="N3" s="51"/>
      <c r="O3" s="51"/>
      <c r="P3" s="51"/>
      <c r="Q3" s="51"/>
      <c r="R3" s="51"/>
      <c r="S3" s="51"/>
      <c r="T3" s="51"/>
    </row>
    <row r="4" spans="1:20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51"/>
      <c r="N4" s="51"/>
      <c r="O4" s="51"/>
      <c r="P4" s="51"/>
      <c r="Q4" s="51"/>
      <c r="R4" s="51"/>
      <c r="S4" s="51"/>
      <c r="T4" s="51"/>
    </row>
    <row r="5" spans="1:20" ht="13.5" thickBot="1">
      <c r="A5" s="85"/>
      <c r="B5" s="85"/>
      <c r="C5" s="85"/>
      <c r="D5" s="85"/>
      <c r="E5" s="85"/>
      <c r="F5" s="85"/>
      <c r="G5" s="87" t="s">
        <v>82</v>
      </c>
      <c r="H5" s="85"/>
      <c r="I5" s="85"/>
      <c r="J5" s="85"/>
      <c r="K5" s="85" t="s">
        <v>56</v>
      </c>
      <c r="L5" s="85"/>
      <c r="M5" s="51"/>
      <c r="N5" s="51"/>
      <c r="O5" s="51"/>
      <c r="P5" s="51"/>
      <c r="Q5" s="51"/>
      <c r="R5" s="51"/>
      <c r="S5" s="51"/>
      <c r="T5" s="51"/>
    </row>
    <row r="6" spans="1:20" s="22" customFormat="1" ht="39" thickBot="1">
      <c r="A6" s="88" t="s">
        <v>57</v>
      </c>
      <c r="B6" s="88" t="s">
        <v>139</v>
      </c>
      <c r="C6" s="88" t="s">
        <v>140</v>
      </c>
      <c r="D6" s="88" t="s">
        <v>141</v>
      </c>
      <c r="E6" s="88" t="s">
        <v>142</v>
      </c>
      <c r="F6" s="88" t="s">
        <v>143</v>
      </c>
      <c r="G6" s="89" t="s">
        <v>138</v>
      </c>
      <c r="H6" s="90" t="s">
        <v>58</v>
      </c>
      <c r="I6" s="91" t="s">
        <v>59</v>
      </c>
      <c r="J6" s="91" t="s">
        <v>60</v>
      </c>
      <c r="K6" s="91" t="s">
        <v>61</v>
      </c>
      <c r="L6" s="91" t="s">
        <v>62</v>
      </c>
      <c r="M6" s="52"/>
      <c r="N6" s="52"/>
      <c r="O6" s="52"/>
      <c r="P6" s="52"/>
      <c r="Q6" s="52"/>
      <c r="R6" s="52"/>
      <c r="S6" s="52"/>
      <c r="T6" s="52"/>
    </row>
    <row r="7" spans="1:20" ht="21" customHeight="1" thickTop="1">
      <c r="A7" s="92" t="s">
        <v>63</v>
      </c>
      <c r="B7" s="93">
        <v>56312.03800000001</v>
      </c>
      <c r="C7" s="93">
        <v>56312.03800000001</v>
      </c>
      <c r="D7" s="93">
        <v>14170.292</v>
      </c>
      <c r="E7" s="93">
        <v>14170.292</v>
      </c>
      <c r="F7" s="93">
        <v>13404.306</v>
      </c>
      <c r="G7" s="104">
        <f>F7/E7</f>
        <v>0.9459442331887021</v>
      </c>
      <c r="H7" s="94" t="e">
        <f>+#REF!+D7</f>
        <v>#REF!</v>
      </c>
      <c r="I7" s="95">
        <v>7799.829</v>
      </c>
      <c r="J7" s="95">
        <v>7653.1</v>
      </c>
      <c r="K7" s="96">
        <f aca="true" t="shared" si="0" ref="K7:K13">+I7-J7</f>
        <v>146.72899999999936</v>
      </c>
      <c r="L7" s="97">
        <f aca="true" t="shared" si="1" ref="L7:L14">+J7/I7</f>
        <v>0.9811881773305544</v>
      </c>
      <c r="M7" s="53"/>
      <c r="N7" s="51"/>
      <c r="O7" s="51"/>
      <c r="P7" s="51"/>
      <c r="Q7" s="51"/>
      <c r="R7" s="51"/>
      <c r="S7" s="51"/>
      <c r="T7" s="51"/>
    </row>
    <row r="8" spans="1:20" ht="19.5" customHeight="1">
      <c r="A8" s="92" t="s">
        <v>64</v>
      </c>
      <c r="B8" s="98">
        <v>370</v>
      </c>
      <c r="C8" s="98">
        <v>370</v>
      </c>
      <c r="D8" s="99">
        <v>92.574</v>
      </c>
      <c r="E8" s="98">
        <v>92.574</v>
      </c>
      <c r="F8" s="98">
        <v>86.831</v>
      </c>
      <c r="G8" s="104">
        <f aca="true" t="shared" si="2" ref="G8:G14">F8/E8</f>
        <v>0.9379631429991143</v>
      </c>
      <c r="H8" s="94" t="e">
        <f>+#REF!+B10</f>
        <v>#REF!</v>
      </c>
      <c r="I8" s="95">
        <v>64.459</v>
      </c>
      <c r="J8" s="95">
        <v>56.1</v>
      </c>
      <c r="K8" s="96">
        <f t="shared" si="0"/>
        <v>8.359000000000002</v>
      </c>
      <c r="L8" s="97">
        <f t="shared" si="1"/>
        <v>0.8703206689523573</v>
      </c>
      <c r="M8" s="53"/>
      <c r="N8" s="51"/>
      <c r="O8" s="51"/>
      <c r="P8" s="51"/>
      <c r="Q8" s="51"/>
      <c r="R8" s="51"/>
      <c r="S8" s="51"/>
      <c r="T8" s="51"/>
    </row>
    <row r="9" spans="1:20" ht="18.75" customHeight="1">
      <c r="A9" s="92" t="s">
        <v>65</v>
      </c>
      <c r="B9" s="98">
        <v>148</v>
      </c>
      <c r="C9" s="98">
        <v>148</v>
      </c>
      <c r="D9" s="98">
        <v>36.837</v>
      </c>
      <c r="E9" s="98">
        <v>36.837</v>
      </c>
      <c r="F9" s="98">
        <v>34.488</v>
      </c>
      <c r="G9" s="104">
        <f t="shared" si="2"/>
        <v>0.9362325922306376</v>
      </c>
      <c r="H9" s="94" t="e">
        <f>+#REF!+D9</f>
        <v>#REF!</v>
      </c>
      <c r="I9" s="95">
        <v>38.745</v>
      </c>
      <c r="J9" s="95">
        <v>34.5</v>
      </c>
      <c r="K9" s="96">
        <f t="shared" si="0"/>
        <v>4.244999999999997</v>
      </c>
      <c r="L9" s="97">
        <f t="shared" si="1"/>
        <v>0.8904374758033295</v>
      </c>
      <c r="M9" s="53"/>
      <c r="N9" s="51"/>
      <c r="O9" s="51"/>
      <c r="P9" s="51"/>
      <c r="Q9" s="51"/>
      <c r="R9" s="51"/>
      <c r="S9" s="51"/>
      <c r="T9" s="51"/>
    </row>
    <row r="10" spans="1:20" ht="25.5" customHeight="1">
      <c r="A10" s="100" t="s">
        <v>66</v>
      </c>
      <c r="B10" s="101">
        <v>310</v>
      </c>
      <c r="C10" s="101">
        <v>310</v>
      </c>
      <c r="D10" s="98">
        <v>79.065</v>
      </c>
      <c r="E10" s="98">
        <v>79.065</v>
      </c>
      <c r="F10" s="98">
        <v>76.288</v>
      </c>
      <c r="G10" s="104">
        <f t="shared" si="2"/>
        <v>0.9648769999367609</v>
      </c>
      <c r="H10" s="94" t="e">
        <f>+#REF!+D10</f>
        <v>#REF!</v>
      </c>
      <c r="I10" s="95">
        <v>62.378</v>
      </c>
      <c r="J10" s="95">
        <v>58.8</v>
      </c>
      <c r="K10" s="96">
        <f t="shared" si="0"/>
        <v>3.578000000000003</v>
      </c>
      <c r="L10" s="97">
        <f t="shared" si="1"/>
        <v>0.9426400333450896</v>
      </c>
      <c r="M10" s="53"/>
      <c r="N10" s="51"/>
      <c r="O10" s="51"/>
      <c r="P10" s="51"/>
      <c r="Q10" s="51"/>
      <c r="R10" s="51"/>
      <c r="S10" s="51"/>
      <c r="T10" s="51"/>
    </row>
    <row r="11" spans="1:20" ht="28.5" customHeight="1">
      <c r="A11" s="100" t="s">
        <v>67</v>
      </c>
      <c r="B11" s="98">
        <v>32894.4</v>
      </c>
      <c r="C11" s="98">
        <v>32894.4</v>
      </c>
      <c r="D11" s="98">
        <v>7848.8</v>
      </c>
      <c r="E11" s="98">
        <v>7848.8</v>
      </c>
      <c r="F11" s="98">
        <v>8162.589053</v>
      </c>
      <c r="G11" s="104">
        <f t="shared" si="2"/>
        <v>1.0399792392467637</v>
      </c>
      <c r="H11" s="94" t="e">
        <f>+#REF!+D11</f>
        <v>#REF!</v>
      </c>
      <c r="I11" s="95">
        <v>8640.4</v>
      </c>
      <c r="J11" s="95">
        <v>7983.6</v>
      </c>
      <c r="K11" s="96">
        <f t="shared" si="0"/>
        <v>656.7999999999993</v>
      </c>
      <c r="L11" s="97">
        <f t="shared" si="1"/>
        <v>0.9239850006944124</v>
      </c>
      <c r="M11" s="53"/>
      <c r="N11" s="51"/>
      <c r="O11" s="51"/>
      <c r="P11" s="51"/>
      <c r="Q11" s="51"/>
      <c r="R11" s="51"/>
      <c r="S11" s="51"/>
      <c r="T11" s="51"/>
    </row>
    <row r="12" spans="1:20" ht="27.75" customHeight="1">
      <c r="A12" s="100" t="s">
        <v>68</v>
      </c>
      <c r="B12" s="98">
        <v>18287.004</v>
      </c>
      <c r="C12" s="98">
        <v>18287.004</v>
      </c>
      <c r="D12" s="98">
        <v>4481.751</v>
      </c>
      <c r="E12" s="98">
        <v>4481.751</v>
      </c>
      <c r="F12" s="98">
        <v>4318.755</v>
      </c>
      <c r="G12" s="104">
        <f t="shared" si="2"/>
        <v>0.9636311789744678</v>
      </c>
      <c r="H12" s="94" t="e">
        <f>+#REF!+D12</f>
        <v>#REF!</v>
      </c>
      <c r="I12" s="95" t="e">
        <f>+D12+#REF!-459.6+29</f>
        <v>#REF!</v>
      </c>
      <c r="J12" s="95">
        <v>3474.3</v>
      </c>
      <c r="K12" s="96" t="e">
        <f t="shared" si="0"/>
        <v>#REF!</v>
      </c>
      <c r="L12" s="97" t="e">
        <f t="shared" si="1"/>
        <v>#REF!</v>
      </c>
      <c r="M12" s="53"/>
      <c r="N12" s="53"/>
      <c r="O12" s="51"/>
      <c r="P12" s="51"/>
      <c r="Q12" s="51"/>
      <c r="R12" s="51"/>
      <c r="S12" s="51"/>
      <c r="T12" s="51"/>
    </row>
    <row r="13" spans="1:20" ht="17.25" customHeight="1">
      <c r="A13" s="92" t="s">
        <v>69</v>
      </c>
      <c r="B13" s="98">
        <v>838.997</v>
      </c>
      <c r="C13" s="98">
        <v>838.997</v>
      </c>
      <c r="D13" s="98">
        <v>210.236</v>
      </c>
      <c r="E13" s="98">
        <v>210.236</v>
      </c>
      <c r="F13" s="98">
        <v>138.546008</v>
      </c>
      <c r="G13" s="104">
        <f t="shared" si="2"/>
        <v>0.6590023021746989</v>
      </c>
      <c r="H13" s="94" t="e">
        <f>+#REF!+D13</f>
        <v>#REF!</v>
      </c>
      <c r="I13" s="95">
        <v>116.7</v>
      </c>
      <c r="J13" s="95">
        <f>0.2+99.6+0.2</f>
        <v>100</v>
      </c>
      <c r="K13" s="96">
        <f t="shared" si="0"/>
        <v>16.700000000000003</v>
      </c>
      <c r="L13" s="97">
        <f t="shared" si="1"/>
        <v>0.856898029134533</v>
      </c>
      <c r="M13" s="53"/>
      <c r="N13" s="51"/>
      <c r="O13" s="51"/>
      <c r="P13" s="51"/>
      <c r="Q13" s="51"/>
      <c r="R13" s="51"/>
      <c r="S13" s="51"/>
      <c r="T13" s="51"/>
    </row>
    <row r="14" spans="1:20" ht="18.75" customHeight="1" thickBot="1">
      <c r="A14" s="102" t="s">
        <v>70</v>
      </c>
      <c r="B14" s="103">
        <f>SUM(B7:B13)</f>
        <v>109160.43900000001</v>
      </c>
      <c r="C14" s="103">
        <f>SUM(C7:C13)</f>
        <v>109160.43900000001</v>
      </c>
      <c r="D14" s="103">
        <f>SUM(D7:D13)</f>
        <v>26919.555</v>
      </c>
      <c r="E14" s="103">
        <f>SUM(E7:E13)</f>
        <v>26919.555</v>
      </c>
      <c r="F14" s="103">
        <f>SUM(F7:F13)</f>
        <v>26221.803061000002</v>
      </c>
      <c r="G14" s="105">
        <f t="shared" si="2"/>
        <v>0.9740801087165074</v>
      </c>
      <c r="H14" s="94" t="e">
        <f>SUM(H7:H13)</f>
        <v>#REF!</v>
      </c>
      <c r="I14" s="95" t="e">
        <f>SUM(I7:I13)</f>
        <v>#REF!</v>
      </c>
      <c r="J14" s="95">
        <f>SUM(J7:J13)</f>
        <v>19360.4</v>
      </c>
      <c r="K14" s="95" t="e">
        <f>SUM(K7:K13)</f>
        <v>#REF!</v>
      </c>
      <c r="L14" s="97" t="e">
        <f t="shared" si="1"/>
        <v>#REF!</v>
      </c>
      <c r="M14" s="53"/>
      <c r="N14" s="51"/>
      <c r="O14" s="51"/>
      <c r="P14" s="51"/>
      <c r="Q14" s="51"/>
      <c r="R14" s="51"/>
      <c r="S14" s="51"/>
      <c r="T14" s="51"/>
    </row>
    <row r="15" spans="1:24" ht="12.75">
      <c r="A15" s="51"/>
      <c r="B15" s="51"/>
      <c r="C15" s="51"/>
      <c r="D15" s="51"/>
      <c r="E15" s="51"/>
      <c r="F15" s="51"/>
      <c r="G15" s="51"/>
      <c r="H15" s="51"/>
      <c r="I15" s="53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51"/>
      <c r="B16" s="53"/>
      <c r="C16" s="53"/>
      <c r="D16" s="51"/>
      <c r="E16" s="51"/>
      <c r="F16" s="51"/>
      <c r="G16" s="51"/>
      <c r="H16" s="51"/>
      <c r="I16" s="5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51"/>
      <c r="B17" s="51"/>
      <c r="C17" s="53"/>
      <c r="D17" s="51"/>
      <c r="E17" s="53"/>
      <c r="F17" s="53"/>
      <c r="G17" s="51"/>
      <c r="H17" s="51"/>
      <c r="I17" s="5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51"/>
      <c r="B18" s="51"/>
      <c r="C18" s="53"/>
      <c r="D18" s="51"/>
      <c r="E18" s="53"/>
      <c r="F18" s="53"/>
      <c r="G18" s="53"/>
      <c r="H18" s="53"/>
      <c r="I18" s="53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51"/>
      <c r="B19" s="51"/>
      <c r="C19" s="51"/>
      <c r="D19" s="51"/>
      <c r="E19" s="51"/>
      <c r="F19" s="51"/>
      <c r="G19" s="51"/>
      <c r="H19" s="51"/>
      <c r="I19" s="53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51"/>
      <c r="B20" s="51"/>
      <c r="C20" s="51"/>
      <c r="D20" s="51"/>
      <c r="E20" s="51"/>
      <c r="F20" s="51"/>
      <c r="G20" s="51"/>
      <c r="H20" s="51"/>
      <c r="I20" s="5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51"/>
      <c r="B23" s="51"/>
      <c r="C23" s="53"/>
      <c r="D23" s="51"/>
      <c r="E23" s="54"/>
      <c r="F23" s="54"/>
      <c r="G23" s="54"/>
      <c r="H23" s="54"/>
      <c r="I23" s="54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24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</row>
    <row r="72" spans="1:24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1:24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</row>
    <row r="74" spans="1:24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</row>
    <row r="75" spans="1:24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</row>
    <row r="76" spans="1:24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4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4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</row>
    <row r="79" spans="1:24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</row>
    <row r="80" spans="1:24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</row>
    <row r="81" spans="1:24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</row>
    <row r="82" spans="1:24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</row>
    <row r="83" spans="1:24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</row>
    <row r="84" spans="1:24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1:24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</row>
    <row r="86" spans="1:24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</row>
    <row r="87" spans="1:24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</row>
    <row r="88" spans="1:24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</row>
    <row r="89" spans="1:24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1:24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</row>
    <row r="91" spans="1:24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</row>
    <row r="92" spans="1:24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</row>
    <row r="93" spans="1:24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</row>
    <row r="94" spans="1:24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</row>
    <row r="95" spans="1:24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</row>
    <row r="96" spans="1:24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spans="1:24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</row>
    <row r="98" spans="1:24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1:24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</row>
    <row r="100" spans="1:24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1:24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</row>
    <row r="102" spans="1:24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</row>
    <row r="103" spans="1:24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</row>
    <row r="104" spans="1:24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</row>
    <row r="105" spans="1:24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</row>
    <row r="106" spans="1:24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</row>
    <row r="107" spans="1:24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</row>
    <row r="108" spans="1:24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1:24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</row>
    <row r="110" spans="1:24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1:24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spans="1:24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</row>
    <row r="113" spans="1:24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</row>
    <row r="114" spans="1:24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</row>
    <row r="115" spans="1:24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</row>
    <row r="116" spans="1:24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1:24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</row>
    <row r="118" spans="1:24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</row>
    <row r="119" spans="1:24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</row>
    <row r="120" spans="1:24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</row>
    <row r="121" spans="1:24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</row>
    <row r="122" spans="1:24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</row>
    <row r="123" spans="1:24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</row>
    <row r="124" spans="1:24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</row>
    <row r="125" spans="1:24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</row>
    <row r="126" spans="1:24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</row>
    <row r="127" spans="1:24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</row>
    <row r="128" spans="1:24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</row>
    <row r="129" spans="1:24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</row>
    <row r="130" spans="1:24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</row>
    <row r="131" spans="1:24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</row>
    <row r="132" spans="1:24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</row>
    <row r="133" spans="1:24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1:24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1:24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1:24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1:24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1:24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1:24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</row>
    <row r="140" spans="1:24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1:24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  <row r="142" spans="1:24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</row>
    <row r="143" spans="1:24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1:24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1:24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176" spans="1:24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</row>
    <row r="177" spans="1:24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</row>
    <row r="178" spans="1:24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</row>
    <row r="179" spans="1:24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</row>
    <row r="180" spans="1:24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</row>
    <row r="181" spans="1:24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</row>
    <row r="182" spans="1:24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  <row r="183" spans="1:24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</row>
    <row r="184" spans="1:24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</row>
    <row r="185" spans="1:24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</row>
    <row r="186" spans="1:24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</row>
    <row r="187" spans="1:24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4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</row>
    <row r="190" spans="1:24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</row>
    <row r="191" spans="1:24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</row>
    <row r="192" spans="1:24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24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</row>
    <row r="204" spans="1:24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</row>
    <row r="205" spans="1:24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</row>
    <row r="206" spans="1:24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</row>
    <row r="207" spans="1:24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</row>
    <row r="208" spans="1:24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</row>
    <row r="209" spans="1:24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</row>
    <row r="210" spans="1:24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</row>
    <row r="211" spans="1:24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</row>
    <row r="212" spans="1:24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</row>
    <row r="213" spans="1:24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</row>
    <row r="214" spans="1:24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</row>
    <row r="215" spans="1:24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</row>
    <row r="216" spans="1:24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</row>
    <row r="217" spans="1:24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</row>
    <row r="218" spans="1:24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</row>
    <row r="219" spans="1:24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</row>
    <row r="220" spans="1:24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</row>
    <row r="221" spans="1:24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</row>
    <row r="222" spans="1:24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</row>
    <row r="223" spans="1:24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</row>
    <row r="224" spans="1:24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</row>
    <row r="225" spans="1:24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</row>
    <row r="226" spans="1:24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</row>
    <row r="227" spans="1:24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</row>
    <row r="228" spans="1:24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</row>
    <row r="229" spans="1:24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</row>
    <row r="230" spans="1:24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</row>
    <row r="231" spans="1:24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</row>
    <row r="232" spans="1:24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</row>
    <row r="233" spans="1:24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</row>
    <row r="234" spans="1:24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</row>
    <row r="235" spans="1:24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</row>
    <row r="236" spans="1:24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</row>
    <row r="237" spans="1:24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</row>
    <row r="238" spans="1:24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</row>
    <row r="239" spans="1:24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</row>
    <row r="240" spans="1:24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</row>
    <row r="241" spans="1:24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</row>
    <row r="242" spans="1:24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</row>
    <row r="243" spans="1:24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</row>
    <row r="244" spans="1:24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</row>
    <row r="245" spans="1:24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</row>
    <row r="246" spans="1:24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</row>
    <row r="247" spans="1:24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</row>
    <row r="248" spans="1:24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</row>
    <row r="249" spans="1:24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</row>
    <row r="250" spans="1:24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</row>
    <row r="251" spans="1:24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</row>
    <row r="252" spans="1:2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</row>
    <row r="253" spans="1:2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</row>
    <row r="254" spans="1:2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</row>
    <row r="255" spans="1:2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</row>
    <row r="256" spans="1:2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</row>
    <row r="257" spans="1:2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</row>
    <row r="258" spans="1:2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</row>
    <row r="259" spans="1:2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</row>
    <row r="260" spans="1:2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</row>
    <row r="261" spans="1:2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</row>
    <row r="262" spans="1:2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</row>
    <row r="263" spans="1:2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</row>
    <row r="264" spans="1:2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</row>
    <row r="265" spans="1:2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</row>
    <row r="266" spans="1:2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</row>
    <row r="267" spans="1:2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</row>
    <row r="268" spans="1:2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</row>
    <row r="269" spans="1:2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</row>
    <row r="270" spans="1:2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</row>
    <row r="271" spans="1:2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</row>
    <row r="272" spans="1:2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</row>
    <row r="273" spans="1:2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</row>
    <row r="274" spans="1:2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</row>
    <row r="275" spans="1:2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</row>
    <row r="276" spans="1:2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</row>
    <row r="277" spans="1:2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</row>
    <row r="278" spans="1:2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</row>
    <row r="279" spans="1:2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</row>
    <row r="280" spans="1:2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</row>
    <row r="281" spans="1:2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</row>
    <row r="282" spans="1:2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</row>
    <row r="283" spans="1:2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</row>
    <row r="284" spans="1:2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</row>
    <row r="285" spans="1:2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</row>
    <row r="286" spans="1:2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</row>
    <row r="287" spans="1:2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</row>
    <row r="288" spans="1:2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</row>
    <row r="289" spans="1:2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</row>
    <row r="290" spans="1:2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</row>
    <row r="291" spans="1:2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</row>
    <row r="292" spans="1:2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</row>
    <row r="293" spans="1:2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</row>
    <row r="294" spans="1:2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</row>
    <row r="295" spans="1:2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</row>
    <row r="296" spans="1:2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</row>
    <row r="297" spans="1:2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</row>
    <row r="298" spans="1:2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</row>
    <row r="299" spans="1:2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</row>
    <row r="300" spans="1:2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</row>
    <row r="301" spans="1:2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</row>
    <row r="302" spans="1:2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</row>
    <row r="303" spans="1:2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</row>
    <row r="304" spans="1:2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</row>
    <row r="305" spans="1:2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</row>
    <row r="306" spans="1:2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</row>
    <row r="307" spans="1:2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</row>
    <row r="308" spans="1:2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</row>
    <row r="309" spans="1:2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</row>
    <row r="310" spans="1:2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</row>
    <row r="311" spans="1:2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</row>
    <row r="312" spans="1:2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</row>
    <row r="313" spans="1:2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</row>
    <row r="314" spans="1:2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</row>
    <row r="315" spans="1:2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</row>
    <row r="316" spans="1:2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</row>
    <row r="317" spans="1:2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87"/>
  <sheetViews>
    <sheetView showZeros="0" zoomScale="125" zoomScaleNormal="125" zoomScaleSheetLayoutView="90" zoomScalePageLayoutView="0" workbookViewId="0" topLeftCell="A28">
      <selection activeCell="I21" sqref="I21"/>
    </sheetView>
  </sheetViews>
  <sheetFormatPr defaultColWidth="9.140625" defaultRowHeight="12" customHeight="1"/>
  <cols>
    <col min="1" max="1" width="5.8515625" style="25" customWidth="1"/>
    <col min="2" max="2" width="44.421875" style="25" customWidth="1"/>
    <col min="3" max="3" width="16.140625" style="24" customWidth="1"/>
    <col min="4" max="4" width="15.421875" style="24" customWidth="1"/>
    <col min="5" max="5" width="15.421875" style="25" customWidth="1"/>
    <col min="6" max="6" width="15.57421875" style="25" customWidth="1"/>
    <col min="7" max="7" width="15.7109375" style="25" customWidth="1"/>
    <col min="8" max="8" width="13.140625" style="25" customWidth="1"/>
    <col min="9" max="9" width="10.7109375" style="25" bestFit="1" customWidth="1"/>
    <col min="10" max="10" width="9.8515625" style="25" bestFit="1" customWidth="1"/>
    <col min="11" max="11" width="12.140625" style="25" bestFit="1" customWidth="1"/>
    <col min="12" max="16384" width="9.140625" style="25" customWidth="1"/>
  </cols>
  <sheetData>
    <row r="1" spans="1:36" ht="12" customHeight="1">
      <c r="A1" s="30"/>
      <c r="B1" s="31"/>
      <c r="C1" s="32"/>
      <c r="D1" s="32"/>
      <c r="E1" s="33"/>
      <c r="F1" s="33"/>
      <c r="G1" s="33"/>
      <c r="H1" s="84" t="s">
        <v>72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12" customHeight="1">
      <c r="A2" s="34"/>
      <c r="B2" s="33"/>
      <c r="C2" s="32"/>
      <c r="D2" s="32"/>
      <c r="E2" s="32"/>
      <c r="F2" s="32"/>
      <c r="G2" s="32"/>
      <c r="H2" s="3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26" customFormat="1" ht="15">
      <c r="A3" s="220" t="s">
        <v>144</v>
      </c>
      <c r="B3" s="220"/>
      <c r="C3" s="220"/>
      <c r="D3" s="220"/>
      <c r="E3" s="220"/>
      <c r="F3" s="220"/>
      <c r="G3" s="220"/>
      <c r="H3" s="22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s="26" customFormat="1" ht="12">
      <c r="A4" s="73"/>
      <c r="B4" s="222"/>
      <c r="C4" s="222"/>
      <c r="D4" s="222"/>
      <c r="E4" s="222"/>
      <c r="F4" s="73"/>
      <c r="G4" s="73"/>
      <c r="H4" s="7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s="26" customFormat="1" ht="15.75" customHeight="1" thickBot="1">
      <c r="A5" s="74" t="s">
        <v>73</v>
      </c>
      <c r="B5" s="74"/>
      <c r="C5" s="75"/>
      <c r="D5" s="75"/>
      <c r="E5" s="75"/>
      <c r="F5" s="75"/>
      <c r="G5" s="75"/>
      <c r="H5" s="76" t="s">
        <v>83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27" customFormat="1" ht="12" customHeight="1" thickTop="1">
      <c r="A6" s="223" t="s">
        <v>74</v>
      </c>
      <c r="B6" s="225" t="s">
        <v>75</v>
      </c>
      <c r="C6" s="227" t="s">
        <v>154</v>
      </c>
      <c r="D6" s="227" t="s">
        <v>155</v>
      </c>
      <c r="E6" s="231" t="s">
        <v>156</v>
      </c>
      <c r="F6" s="231" t="s">
        <v>157</v>
      </c>
      <c r="G6" s="229" t="s">
        <v>143</v>
      </c>
      <c r="H6" s="230" t="s">
        <v>138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27" customFormat="1" ht="41.25" customHeight="1">
      <c r="A7" s="224"/>
      <c r="B7" s="226"/>
      <c r="C7" s="228"/>
      <c r="D7" s="228"/>
      <c r="E7" s="224"/>
      <c r="F7" s="224"/>
      <c r="G7" s="227"/>
      <c r="H7" s="22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8" s="38" customFormat="1" ht="12.75">
      <c r="A8" s="77" t="s">
        <v>76</v>
      </c>
      <c r="B8" s="77" t="s">
        <v>77</v>
      </c>
      <c r="C8" s="78">
        <v>1</v>
      </c>
      <c r="D8" s="78" t="s">
        <v>78</v>
      </c>
      <c r="E8" s="78">
        <v>3</v>
      </c>
      <c r="F8" s="79" t="s">
        <v>79</v>
      </c>
      <c r="G8" s="79" t="s">
        <v>80</v>
      </c>
      <c r="H8" s="80" t="s">
        <v>81</v>
      </c>
    </row>
    <row r="9" spans="1:8" s="38" customFormat="1" ht="12.75">
      <c r="A9" s="81">
        <v>0</v>
      </c>
      <c r="B9" s="61" t="s">
        <v>160</v>
      </c>
      <c r="C9" s="62">
        <f>SUM(C10:C59)</f>
        <v>56312038</v>
      </c>
      <c r="D9" s="62">
        <f>SUM(D10:D59)</f>
        <v>56312038</v>
      </c>
      <c r="E9" s="62">
        <f>SUM(E10:E59)</f>
        <v>14170292</v>
      </c>
      <c r="F9" s="62">
        <f>SUM(F10:F59)</f>
        <v>14170292</v>
      </c>
      <c r="G9" s="62">
        <f>SUM(G10:G59)</f>
        <v>13404306.486280004</v>
      </c>
      <c r="H9" s="63">
        <f aca="true" t="shared" si="0" ref="H9:H40">G9/F9</f>
        <v>0.9459442675055675</v>
      </c>
    </row>
    <row r="10" spans="1:8" s="38" customFormat="1" ht="15.75" customHeight="1">
      <c r="A10" s="64">
        <v>1</v>
      </c>
      <c r="B10" s="65" t="s">
        <v>101</v>
      </c>
      <c r="C10" s="66">
        <v>31400</v>
      </c>
      <c r="D10" s="66">
        <v>31400</v>
      </c>
      <c r="E10" s="66">
        <v>8000</v>
      </c>
      <c r="F10" s="66">
        <v>8000</v>
      </c>
      <c r="G10" s="66">
        <v>7750.20924</v>
      </c>
      <c r="H10" s="67">
        <f t="shared" si="0"/>
        <v>0.968776155</v>
      </c>
    </row>
    <row r="11" spans="1:11" s="39" customFormat="1" ht="14.25" customHeight="1">
      <c r="A11" s="64">
        <v>2</v>
      </c>
      <c r="B11" s="65" t="s">
        <v>102</v>
      </c>
      <c r="C11" s="66">
        <v>165163</v>
      </c>
      <c r="D11" s="66">
        <v>165163</v>
      </c>
      <c r="E11" s="66">
        <v>41384</v>
      </c>
      <c r="F11" s="66">
        <v>41384</v>
      </c>
      <c r="G11" s="66">
        <v>38417.49821</v>
      </c>
      <c r="H11" s="67">
        <f t="shared" si="0"/>
        <v>0.9283176640730717</v>
      </c>
      <c r="K11" s="40"/>
    </row>
    <row r="12" spans="1:11" s="41" customFormat="1" ht="12.75">
      <c r="A12" s="64">
        <v>3</v>
      </c>
      <c r="B12" s="65" t="s">
        <v>103</v>
      </c>
      <c r="C12" s="66">
        <v>340000</v>
      </c>
      <c r="D12" s="66">
        <v>340000</v>
      </c>
      <c r="E12" s="66">
        <v>81503</v>
      </c>
      <c r="F12" s="66">
        <v>81503</v>
      </c>
      <c r="G12" s="66">
        <v>74229.09416</v>
      </c>
      <c r="H12" s="67">
        <f t="shared" si="0"/>
        <v>0.9107529067641681</v>
      </c>
      <c r="I12" s="39"/>
      <c r="J12" s="39"/>
      <c r="K12" s="40"/>
    </row>
    <row r="13" spans="1:11" s="41" customFormat="1" ht="12.75">
      <c r="A13" s="64">
        <v>4</v>
      </c>
      <c r="B13" s="65" t="s">
        <v>104</v>
      </c>
      <c r="C13" s="66">
        <v>137000</v>
      </c>
      <c r="D13" s="66">
        <v>137000</v>
      </c>
      <c r="E13" s="66">
        <v>54135</v>
      </c>
      <c r="F13" s="66">
        <v>54135</v>
      </c>
      <c r="G13" s="66">
        <v>30144.76003</v>
      </c>
      <c r="H13" s="67">
        <f t="shared" si="0"/>
        <v>0.5568441863858872</v>
      </c>
      <c r="I13" s="39"/>
      <c r="J13" s="39"/>
      <c r="K13" s="40"/>
    </row>
    <row r="14" spans="1:11" s="41" customFormat="1" ht="28.5" customHeight="1">
      <c r="A14" s="64">
        <v>5</v>
      </c>
      <c r="B14" s="65" t="s">
        <v>105</v>
      </c>
      <c r="C14" s="66">
        <v>25900</v>
      </c>
      <c r="D14" s="66">
        <v>25900</v>
      </c>
      <c r="E14" s="66">
        <v>5555</v>
      </c>
      <c r="F14" s="66">
        <v>5555</v>
      </c>
      <c r="G14" s="66">
        <v>4954.92206</v>
      </c>
      <c r="H14" s="67">
        <f t="shared" si="0"/>
        <v>0.8919751683168317</v>
      </c>
      <c r="I14" s="39"/>
      <c r="J14" s="39"/>
      <c r="K14" s="40"/>
    </row>
    <row r="15" spans="1:11" s="41" customFormat="1" ht="12.75">
      <c r="A15" s="64">
        <v>6</v>
      </c>
      <c r="B15" s="65" t="s">
        <v>93</v>
      </c>
      <c r="C15" s="66">
        <v>10791</v>
      </c>
      <c r="D15" s="66">
        <v>10791</v>
      </c>
      <c r="E15" s="66">
        <v>2657</v>
      </c>
      <c r="F15" s="66">
        <v>2657</v>
      </c>
      <c r="G15" s="66">
        <v>2464.326</v>
      </c>
      <c r="H15" s="67">
        <f t="shared" si="0"/>
        <v>0.9274843808806925</v>
      </c>
      <c r="I15" s="39"/>
      <c r="J15" s="39"/>
      <c r="K15" s="40"/>
    </row>
    <row r="16" spans="1:11" s="41" customFormat="1" ht="12.75">
      <c r="A16" s="64">
        <v>7</v>
      </c>
      <c r="B16" s="65" t="s">
        <v>94</v>
      </c>
      <c r="C16" s="66">
        <v>267867</v>
      </c>
      <c r="D16" s="66">
        <v>267867</v>
      </c>
      <c r="E16" s="66">
        <v>66636</v>
      </c>
      <c r="F16" s="66">
        <v>66636</v>
      </c>
      <c r="G16" s="66">
        <v>62435.506259999995</v>
      </c>
      <c r="H16" s="67">
        <f t="shared" si="0"/>
        <v>0.9369635971546911</v>
      </c>
      <c r="I16" s="39"/>
      <c r="J16" s="39"/>
      <c r="K16" s="40"/>
    </row>
    <row r="17" spans="1:11" s="41" customFormat="1" ht="12.75">
      <c r="A17" s="64">
        <v>8</v>
      </c>
      <c r="B17" s="65" t="s">
        <v>106</v>
      </c>
      <c r="C17" s="66">
        <v>52400</v>
      </c>
      <c r="D17" s="66">
        <v>52400</v>
      </c>
      <c r="E17" s="66">
        <v>13961</v>
      </c>
      <c r="F17" s="66">
        <v>13961</v>
      </c>
      <c r="G17" s="66">
        <v>13254.741</v>
      </c>
      <c r="H17" s="67">
        <f t="shared" si="0"/>
        <v>0.9494120048707113</v>
      </c>
      <c r="I17" s="39"/>
      <c r="J17" s="39"/>
      <c r="K17" s="40"/>
    </row>
    <row r="18" spans="1:11" s="41" customFormat="1" ht="12.75">
      <c r="A18" s="64">
        <v>9</v>
      </c>
      <c r="B18" s="65" t="s">
        <v>95</v>
      </c>
      <c r="C18" s="66">
        <v>19570</v>
      </c>
      <c r="D18" s="66">
        <v>19570</v>
      </c>
      <c r="E18" s="66">
        <v>4750</v>
      </c>
      <c r="F18" s="66">
        <v>4750</v>
      </c>
      <c r="G18" s="66">
        <v>4594.914</v>
      </c>
      <c r="H18" s="67">
        <f t="shared" si="0"/>
        <v>0.9673503157894736</v>
      </c>
      <c r="I18" s="39"/>
      <c r="J18" s="39"/>
      <c r="K18" s="40"/>
    </row>
    <row r="19" spans="1:11" s="41" customFormat="1" ht="25.5">
      <c r="A19" s="64">
        <v>10</v>
      </c>
      <c r="B19" s="65" t="s">
        <v>107</v>
      </c>
      <c r="C19" s="66">
        <v>21240</v>
      </c>
      <c r="D19" s="66">
        <v>21240</v>
      </c>
      <c r="E19" s="66">
        <v>5200</v>
      </c>
      <c r="F19" s="66">
        <v>5200</v>
      </c>
      <c r="G19" s="66">
        <v>4983.65212</v>
      </c>
      <c r="H19" s="67">
        <f t="shared" si="0"/>
        <v>0.9583946384615384</v>
      </c>
      <c r="I19" s="39"/>
      <c r="J19" s="39"/>
      <c r="K19" s="40"/>
    </row>
    <row r="20" spans="1:11" s="41" customFormat="1" ht="12.75">
      <c r="A20" s="64">
        <v>11</v>
      </c>
      <c r="B20" s="65" t="s">
        <v>108</v>
      </c>
      <c r="C20" s="66">
        <v>12792</v>
      </c>
      <c r="D20" s="66">
        <v>12792</v>
      </c>
      <c r="E20" s="66">
        <v>3267</v>
      </c>
      <c r="F20" s="66">
        <v>3267</v>
      </c>
      <c r="G20" s="66">
        <v>3219.172</v>
      </c>
      <c r="H20" s="67">
        <f t="shared" si="0"/>
        <v>0.9853602693602693</v>
      </c>
      <c r="I20" s="39"/>
      <c r="J20" s="39"/>
      <c r="K20" s="40"/>
    </row>
    <row r="21" spans="1:11" s="41" customFormat="1" ht="12.75">
      <c r="A21" s="64">
        <v>13</v>
      </c>
      <c r="B21" s="65" t="s">
        <v>96</v>
      </c>
      <c r="C21" s="66">
        <v>354238</v>
      </c>
      <c r="D21" s="66">
        <v>354238</v>
      </c>
      <c r="E21" s="66">
        <v>92328</v>
      </c>
      <c r="F21" s="66">
        <v>92328</v>
      </c>
      <c r="G21" s="66">
        <v>82768.16656</v>
      </c>
      <c r="H21" s="67">
        <f t="shared" si="0"/>
        <v>0.8964579169915952</v>
      </c>
      <c r="I21" s="39"/>
      <c r="J21" s="39"/>
      <c r="K21" s="40"/>
    </row>
    <row r="22" spans="1:11" s="41" customFormat="1" ht="12.75">
      <c r="A22" s="64">
        <v>14</v>
      </c>
      <c r="B22" s="65" t="s">
        <v>97</v>
      </c>
      <c r="C22" s="66">
        <v>530000</v>
      </c>
      <c r="D22" s="66">
        <v>530000</v>
      </c>
      <c r="E22" s="66">
        <v>137000</v>
      </c>
      <c r="F22" s="66">
        <v>137000</v>
      </c>
      <c r="G22" s="66">
        <v>132426.96156</v>
      </c>
      <c r="H22" s="67">
        <f t="shared" si="0"/>
        <v>0.9666201573722627</v>
      </c>
      <c r="I22" s="39"/>
      <c r="J22" s="39"/>
      <c r="K22" s="40"/>
    </row>
    <row r="23" spans="1:11" s="41" customFormat="1" ht="35.25" customHeight="1">
      <c r="A23" s="64">
        <v>15</v>
      </c>
      <c r="B23" s="65" t="s">
        <v>145</v>
      </c>
      <c r="C23" s="66">
        <v>77999</v>
      </c>
      <c r="D23" s="66">
        <v>77999</v>
      </c>
      <c r="E23" s="66">
        <v>22361</v>
      </c>
      <c r="F23" s="66">
        <v>22361</v>
      </c>
      <c r="G23" s="66">
        <v>17634.61946</v>
      </c>
      <c r="H23" s="67">
        <f t="shared" si="0"/>
        <v>0.7886328634676446</v>
      </c>
      <c r="I23" s="39"/>
      <c r="J23" s="39"/>
      <c r="K23" s="40"/>
    </row>
    <row r="24" spans="1:11" s="41" customFormat="1" ht="12.75">
      <c r="A24" s="64">
        <v>16</v>
      </c>
      <c r="B24" s="65" t="s">
        <v>109</v>
      </c>
      <c r="C24" s="66">
        <v>3247031</v>
      </c>
      <c r="D24" s="66">
        <v>3247031</v>
      </c>
      <c r="E24" s="66">
        <v>790618</v>
      </c>
      <c r="F24" s="66">
        <v>790618</v>
      </c>
      <c r="G24" s="66">
        <v>766114.48917</v>
      </c>
      <c r="H24" s="67">
        <f t="shared" si="0"/>
        <v>0.9690071427288526</v>
      </c>
      <c r="I24" s="39"/>
      <c r="J24" s="39"/>
      <c r="K24" s="40"/>
    </row>
    <row r="25" spans="1:11" s="41" customFormat="1" ht="21.75" customHeight="1">
      <c r="A25" s="64">
        <v>17</v>
      </c>
      <c r="B25" s="65" t="s">
        <v>110</v>
      </c>
      <c r="C25" s="66">
        <v>2750000</v>
      </c>
      <c r="D25" s="66">
        <v>2750000</v>
      </c>
      <c r="E25" s="66">
        <v>705000</v>
      </c>
      <c r="F25" s="66">
        <v>705000</v>
      </c>
      <c r="G25" s="66">
        <v>655299.82062</v>
      </c>
      <c r="H25" s="67">
        <f t="shared" si="0"/>
        <v>0.9295032916595745</v>
      </c>
      <c r="I25" s="39"/>
      <c r="J25" s="39"/>
      <c r="K25" s="40"/>
    </row>
    <row r="26" spans="1:11" s="41" customFormat="1" ht="12.75">
      <c r="A26" s="64">
        <v>18</v>
      </c>
      <c r="B26" s="65" t="s">
        <v>111</v>
      </c>
      <c r="C26" s="66">
        <v>6801226</v>
      </c>
      <c r="D26" s="66">
        <v>6801226</v>
      </c>
      <c r="E26" s="66">
        <v>1796615</v>
      </c>
      <c r="F26" s="66">
        <v>1796615</v>
      </c>
      <c r="G26" s="66">
        <v>1610524.7377200003</v>
      </c>
      <c r="H26" s="67">
        <f t="shared" si="0"/>
        <v>0.8964217362762753</v>
      </c>
      <c r="I26" s="39"/>
      <c r="J26" s="39"/>
      <c r="K26" s="40"/>
    </row>
    <row r="27" spans="1:11" s="41" customFormat="1" ht="12.75">
      <c r="A27" s="64">
        <v>19</v>
      </c>
      <c r="B27" s="65" t="s">
        <v>98</v>
      </c>
      <c r="C27" s="66">
        <v>12262000</v>
      </c>
      <c r="D27" s="66">
        <v>12262000</v>
      </c>
      <c r="E27" s="66">
        <v>3125000</v>
      </c>
      <c r="F27" s="66">
        <v>3125000</v>
      </c>
      <c r="G27" s="66">
        <v>3002424.23986</v>
      </c>
      <c r="H27" s="67">
        <f t="shared" si="0"/>
        <v>0.9607757567552</v>
      </c>
      <c r="I27" s="39"/>
      <c r="J27" s="39"/>
      <c r="K27" s="40"/>
    </row>
    <row r="28" spans="1:11" s="41" customFormat="1" ht="12.75">
      <c r="A28" s="64">
        <v>20</v>
      </c>
      <c r="B28" s="65" t="s">
        <v>146</v>
      </c>
      <c r="C28" s="66">
        <v>408000</v>
      </c>
      <c r="D28" s="66">
        <v>408000</v>
      </c>
      <c r="E28" s="66">
        <v>115499</v>
      </c>
      <c r="F28" s="66">
        <v>115499</v>
      </c>
      <c r="G28" s="66">
        <v>94348.33420999999</v>
      </c>
      <c r="H28" s="67">
        <f t="shared" si="0"/>
        <v>0.8168757669763373</v>
      </c>
      <c r="I28" s="39"/>
      <c r="J28" s="39"/>
      <c r="K28" s="40"/>
    </row>
    <row r="29" spans="1:11" s="41" customFormat="1" ht="12.75">
      <c r="A29" s="64">
        <v>21</v>
      </c>
      <c r="B29" s="65" t="s">
        <v>112</v>
      </c>
      <c r="C29" s="66">
        <v>12107</v>
      </c>
      <c r="D29" s="66">
        <v>12107</v>
      </c>
      <c r="E29" s="66">
        <v>3336</v>
      </c>
      <c r="F29" s="66">
        <v>3336</v>
      </c>
      <c r="G29" s="66">
        <v>2650.91044</v>
      </c>
      <c r="H29" s="67">
        <f t="shared" si="0"/>
        <v>0.7946374220623501</v>
      </c>
      <c r="I29" s="39"/>
      <c r="J29" s="39"/>
      <c r="K29" s="40"/>
    </row>
    <row r="30" spans="1:11" s="41" customFormat="1" ht="12.75">
      <c r="A30" s="64">
        <v>22</v>
      </c>
      <c r="B30" s="65" t="s">
        <v>113</v>
      </c>
      <c r="C30" s="66">
        <v>675000</v>
      </c>
      <c r="D30" s="66">
        <v>675000</v>
      </c>
      <c r="E30" s="66">
        <v>173436</v>
      </c>
      <c r="F30" s="66">
        <v>173436</v>
      </c>
      <c r="G30" s="66">
        <v>167394.83789</v>
      </c>
      <c r="H30" s="67">
        <f t="shared" si="0"/>
        <v>0.9651677730690283</v>
      </c>
      <c r="I30" s="39"/>
      <c r="J30" s="39"/>
      <c r="K30" s="40"/>
    </row>
    <row r="31" spans="1:11" s="41" customFormat="1" ht="12.75">
      <c r="A31" s="64">
        <v>23</v>
      </c>
      <c r="B31" s="65" t="s">
        <v>147</v>
      </c>
      <c r="C31" s="66">
        <v>335000</v>
      </c>
      <c r="D31" s="66">
        <v>335000</v>
      </c>
      <c r="E31" s="66">
        <v>93410</v>
      </c>
      <c r="F31" s="66">
        <v>93410</v>
      </c>
      <c r="G31" s="66">
        <v>76415.26593</v>
      </c>
      <c r="H31" s="67">
        <f t="shared" si="0"/>
        <v>0.818063011776041</v>
      </c>
      <c r="I31" s="39"/>
      <c r="J31" s="39"/>
      <c r="K31" s="40"/>
    </row>
    <row r="32" spans="1:11" s="41" customFormat="1" ht="25.5">
      <c r="A32" s="64">
        <v>24</v>
      </c>
      <c r="B32" s="65" t="s">
        <v>148</v>
      </c>
      <c r="C32" s="66">
        <v>57800</v>
      </c>
      <c r="D32" s="66">
        <v>57800</v>
      </c>
      <c r="E32" s="66">
        <v>16306</v>
      </c>
      <c r="F32" s="66">
        <v>16306</v>
      </c>
      <c r="G32" s="66">
        <v>12942.43334</v>
      </c>
      <c r="H32" s="67">
        <f t="shared" si="0"/>
        <v>0.7937221476757021</v>
      </c>
      <c r="I32" s="39"/>
      <c r="J32" s="39"/>
      <c r="K32" s="40"/>
    </row>
    <row r="33" spans="1:11" s="41" customFormat="1" ht="12.75">
      <c r="A33" s="64">
        <v>25</v>
      </c>
      <c r="B33" s="65" t="s">
        <v>149</v>
      </c>
      <c r="C33" s="66">
        <v>21250000</v>
      </c>
      <c r="D33" s="66">
        <v>21250000</v>
      </c>
      <c r="E33" s="66">
        <v>5170000</v>
      </c>
      <c r="F33" s="66">
        <v>5170000</v>
      </c>
      <c r="G33" s="66">
        <v>4960930.30487</v>
      </c>
      <c r="H33" s="67">
        <f t="shared" si="0"/>
        <v>0.9595609874023211</v>
      </c>
      <c r="I33" s="39"/>
      <c r="J33" s="39"/>
      <c r="K33" s="40"/>
    </row>
    <row r="34" spans="1:11" s="41" customFormat="1" ht="12.75">
      <c r="A34" s="64">
        <v>26</v>
      </c>
      <c r="B34" s="65" t="s">
        <v>114</v>
      </c>
      <c r="C34" s="66">
        <v>2074000</v>
      </c>
      <c r="D34" s="66">
        <v>2074000</v>
      </c>
      <c r="E34" s="66">
        <v>519000</v>
      </c>
      <c r="F34" s="66">
        <v>519000</v>
      </c>
      <c r="G34" s="66">
        <v>510131.43417</v>
      </c>
      <c r="H34" s="67">
        <f t="shared" si="0"/>
        <v>0.982912204566474</v>
      </c>
      <c r="I34" s="39"/>
      <c r="J34" s="39"/>
      <c r="K34" s="40"/>
    </row>
    <row r="35" spans="1:11" s="41" customFormat="1" ht="12.75">
      <c r="A35" s="64">
        <v>27</v>
      </c>
      <c r="B35" s="65" t="s">
        <v>150</v>
      </c>
      <c r="C35" s="66">
        <v>37400</v>
      </c>
      <c r="D35" s="66">
        <v>37400</v>
      </c>
      <c r="E35" s="66">
        <v>8500</v>
      </c>
      <c r="F35" s="66">
        <v>8500</v>
      </c>
      <c r="G35" s="66">
        <v>7665.67619</v>
      </c>
      <c r="H35" s="67">
        <f t="shared" si="0"/>
        <v>0.9018442576470589</v>
      </c>
      <c r="I35" s="39"/>
      <c r="J35" s="39"/>
      <c r="K35" s="40"/>
    </row>
    <row r="36" spans="1:11" s="41" customFormat="1" ht="33" customHeight="1">
      <c r="A36" s="64">
        <v>29</v>
      </c>
      <c r="B36" s="65" t="s">
        <v>99</v>
      </c>
      <c r="C36" s="66">
        <v>1209000</v>
      </c>
      <c r="D36" s="66">
        <v>1209000</v>
      </c>
      <c r="E36" s="66">
        <v>336487</v>
      </c>
      <c r="F36" s="66">
        <v>336487</v>
      </c>
      <c r="G36" s="66">
        <v>310308.91449</v>
      </c>
      <c r="H36" s="67">
        <f t="shared" si="0"/>
        <v>0.9222017923129274</v>
      </c>
      <c r="I36" s="39"/>
      <c r="J36" s="39"/>
      <c r="K36" s="40"/>
    </row>
    <row r="37" spans="1:11" s="41" customFormat="1" ht="12.75">
      <c r="A37" s="64">
        <v>30</v>
      </c>
      <c r="B37" s="65" t="s">
        <v>115</v>
      </c>
      <c r="C37" s="66">
        <v>12700</v>
      </c>
      <c r="D37" s="66">
        <v>12700</v>
      </c>
      <c r="E37" s="66">
        <v>3439</v>
      </c>
      <c r="F37" s="66">
        <v>3439</v>
      </c>
      <c r="G37" s="66">
        <v>3241.947</v>
      </c>
      <c r="H37" s="67">
        <f t="shared" si="0"/>
        <v>0.942700494329747</v>
      </c>
      <c r="I37" s="39"/>
      <c r="J37" s="39"/>
      <c r="K37" s="40"/>
    </row>
    <row r="38" spans="1:11" s="41" customFormat="1" ht="12.75">
      <c r="A38" s="64">
        <v>31</v>
      </c>
      <c r="B38" s="65" t="s">
        <v>116</v>
      </c>
      <c r="C38" s="66">
        <v>1520000</v>
      </c>
      <c r="D38" s="66">
        <v>1520000</v>
      </c>
      <c r="E38" s="66">
        <v>368700</v>
      </c>
      <c r="F38" s="66">
        <v>368700</v>
      </c>
      <c r="G38" s="66">
        <v>365279.81921</v>
      </c>
      <c r="H38" s="67">
        <f t="shared" si="0"/>
        <v>0.9907236756441551</v>
      </c>
      <c r="I38" s="39"/>
      <c r="J38" s="39"/>
      <c r="K38" s="40"/>
    </row>
    <row r="39" spans="1:11" s="41" customFormat="1" ht="12.75">
      <c r="A39" s="64">
        <v>32</v>
      </c>
      <c r="B39" s="65" t="s">
        <v>117</v>
      </c>
      <c r="C39" s="66">
        <v>227967</v>
      </c>
      <c r="D39" s="66">
        <v>227967</v>
      </c>
      <c r="E39" s="66">
        <v>61500</v>
      </c>
      <c r="F39" s="66">
        <v>61500</v>
      </c>
      <c r="G39" s="66">
        <v>59262.91239</v>
      </c>
      <c r="H39" s="67">
        <f t="shared" si="0"/>
        <v>0.9636245917073171</v>
      </c>
      <c r="I39" s="39"/>
      <c r="J39" s="39"/>
      <c r="K39" s="40"/>
    </row>
    <row r="40" spans="1:11" s="41" customFormat="1" ht="12.75">
      <c r="A40" s="64">
        <v>33</v>
      </c>
      <c r="B40" s="65" t="s">
        <v>118</v>
      </c>
      <c r="C40" s="66">
        <v>226000</v>
      </c>
      <c r="D40" s="66">
        <v>226000</v>
      </c>
      <c r="E40" s="66">
        <v>52590</v>
      </c>
      <c r="F40" s="66">
        <v>52590</v>
      </c>
      <c r="G40" s="66">
        <v>52588.90079</v>
      </c>
      <c r="H40" s="67">
        <f t="shared" si="0"/>
        <v>0.9999790984978133</v>
      </c>
      <c r="I40" s="39"/>
      <c r="J40" s="39"/>
      <c r="K40" s="40"/>
    </row>
    <row r="41" spans="1:11" s="41" customFormat="1" ht="12.75">
      <c r="A41" s="64">
        <v>34</v>
      </c>
      <c r="B41" s="65" t="s">
        <v>119</v>
      </c>
      <c r="C41" s="66">
        <v>352000</v>
      </c>
      <c r="D41" s="66">
        <v>352000</v>
      </c>
      <c r="E41" s="66">
        <v>86946</v>
      </c>
      <c r="F41" s="66">
        <v>86946</v>
      </c>
      <c r="G41" s="66">
        <v>86171.9996</v>
      </c>
      <c r="H41" s="67">
        <f aca="true" t="shared" si="1" ref="H41:H59">G41/F41</f>
        <v>0.991097918248108</v>
      </c>
      <c r="I41" s="39"/>
      <c r="J41" s="39"/>
      <c r="K41" s="40"/>
    </row>
    <row r="42" spans="1:11" s="41" customFormat="1" ht="25.5">
      <c r="A42" s="64">
        <v>35</v>
      </c>
      <c r="B42" s="65" t="s">
        <v>151</v>
      </c>
      <c r="C42" s="66">
        <v>199934</v>
      </c>
      <c r="D42" s="66">
        <v>199934</v>
      </c>
      <c r="E42" s="66">
        <v>47172</v>
      </c>
      <c r="F42" s="66">
        <v>47172</v>
      </c>
      <c r="G42" s="66">
        <v>40624.84193</v>
      </c>
      <c r="H42" s="67">
        <f t="shared" si="1"/>
        <v>0.8612066889256339</v>
      </c>
      <c r="I42" s="39"/>
      <c r="J42" s="39"/>
      <c r="K42" s="40"/>
    </row>
    <row r="43" spans="1:11" s="41" customFormat="1" ht="12.75">
      <c r="A43" s="64">
        <v>37</v>
      </c>
      <c r="B43" s="65" t="s">
        <v>120</v>
      </c>
      <c r="C43" s="66">
        <v>247824</v>
      </c>
      <c r="D43" s="66">
        <v>247824</v>
      </c>
      <c r="E43" s="66">
        <v>62646</v>
      </c>
      <c r="F43" s="66">
        <v>62646</v>
      </c>
      <c r="G43" s="66">
        <v>59349.98964</v>
      </c>
      <c r="H43" s="67">
        <f t="shared" si="1"/>
        <v>0.9473867388181209</v>
      </c>
      <c r="I43" s="39"/>
      <c r="J43" s="39"/>
      <c r="K43" s="40"/>
    </row>
    <row r="44" spans="1:11" s="41" customFormat="1" ht="25.5">
      <c r="A44" s="64">
        <v>38</v>
      </c>
      <c r="B44" s="65" t="s">
        <v>121</v>
      </c>
      <c r="C44" s="66">
        <v>32000</v>
      </c>
      <c r="D44" s="66">
        <v>32000</v>
      </c>
      <c r="E44" s="66">
        <v>8549</v>
      </c>
      <c r="F44" s="66">
        <v>8549</v>
      </c>
      <c r="G44" s="66">
        <v>8211.629</v>
      </c>
      <c r="H44" s="67">
        <f t="shared" si="1"/>
        <v>0.9605367879284128</v>
      </c>
      <c r="I44" s="39"/>
      <c r="J44" s="39"/>
      <c r="K44" s="40"/>
    </row>
    <row r="45" spans="1:11" s="41" customFormat="1" ht="38.25">
      <c r="A45" s="64">
        <v>39</v>
      </c>
      <c r="B45" s="65" t="s">
        <v>122</v>
      </c>
      <c r="C45" s="66">
        <v>2600</v>
      </c>
      <c r="D45" s="66">
        <v>2600</v>
      </c>
      <c r="E45" s="66">
        <v>601</v>
      </c>
      <c r="F45" s="66">
        <v>601</v>
      </c>
      <c r="G45" s="66">
        <v>473.87515</v>
      </c>
      <c r="H45" s="67">
        <f t="shared" si="1"/>
        <v>0.7884777870216306</v>
      </c>
      <c r="I45" s="39"/>
      <c r="J45" s="39"/>
      <c r="K45" s="40"/>
    </row>
    <row r="46" spans="1:11" s="41" customFormat="1" ht="25.5">
      <c r="A46" s="64">
        <v>41</v>
      </c>
      <c r="B46" s="65" t="s">
        <v>123</v>
      </c>
      <c r="C46" s="66">
        <v>10287</v>
      </c>
      <c r="D46" s="66">
        <v>10287</v>
      </c>
      <c r="E46" s="66">
        <v>2571</v>
      </c>
      <c r="F46" s="66">
        <v>2571</v>
      </c>
      <c r="G46" s="66">
        <v>2431.336</v>
      </c>
      <c r="H46" s="67">
        <f t="shared" si="1"/>
        <v>0.9456771684169583</v>
      </c>
      <c r="I46" s="39"/>
      <c r="J46" s="39"/>
      <c r="K46" s="40"/>
    </row>
    <row r="47" spans="1:11" s="41" customFormat="1" ht="24.75" customHeight="1">
      <c r="A47" s="64">
        <v>42</v>
      </c>
      <c r="B47" s="65" t="s">
        <v>124</v>
      </c>
      <c r="C47" s="66">
        <v>7335</v>
      </c>
      <c r="D47" s="66">
        <v>7335</v>
      </c>
      <c r="E47" s="66">
        <v>1836</v>
      </c>
      <c r="F47" s="66">
        <v>1836</v>
      </c>
      <c r="G47" s="66">
        <v>1718.71374</v>
      </c>
      <c r="H47" s="67">
        <f t="shared" si="1"/>
        <v>0.9361185947712418</v>
      </c>
      <c r="I47" s="39"/>
      <c r="J47" s="39"/>
      <c r="K47" s="40"/>
    </row>
    <row r="48" spans="1:11" s="41" customFormat="1" ht="12.75">
      <c r="A48" s="64">
        <v>43</v>
      </c>
      <c r="B48" s="65" t="s">
        <v>125</v>
      </c>
      <c r="C48" s="66">
        <v>23700</v>
      </c>
      <c r="D48" s="66">
        <v>23700</v>
      </c>
      <c r="E48" s="66">
        <v>6195</v>
      </c>
      <c r="F48" s="66">
        <v>6195</v>
      </c>
      <c r="G48" s="66">
        <v>5321.678</v>
      </c>
      <c r="H48" s="67">
        <f t="shared" si="1"/>
        <v>0.8590279257465698</v>
      </c>
      <c r="I48" s="39"/>
      <c r="J48" s="39"/>
      <c r="K48" s="40"/>
    </row>
    <row r="49" spans="1:11" s="41" customFormat="1" ht="12.75">
      <c r="A49" s="64">
        <v>44</v>
      </c>
      <c r="B49" s="65" t="s">
        <v>126</v>
      </c>
      <c r="C49" s="66">
        <v>19300</v>
      </c>
      <c r="D49" s="66">
        <v>19300</v>
      </c>
      <c r="E49" s="66">
        <v>5420</v>
      </c>
      <c r="F49" s="66">
        <v>5420</v>
      </c>
      <c r="G49" s="66">
        <v>3942.445</v>
      </c>
      <c r="H49" s="67">
        <f t="shared" si="1"/>
        <v>0.7273883763837639</v>
      </c>
      <c r="I49" s="39"/>
      <c r="J49" s="39"/>
      <c r="K49" s="40"/>
    </row>
    <row r="50" spans="1:11" s="41" customFormat="1" ht="12.75">
      <c r="A50" s="64">
        <v>47</v>
      </c>
      <c r="B50" s="65" t="s">
        <v>100</v>
      </c>
      <c r="C50" s="66">
        <v>91000</v>
      </c>
      <c r="D50" s="66">
        <v>91000</v>
      </c>
      <c r="E50" s="66">
        <v>23300</v>
      </c>
      <c r="F50" s="66">
        <v>23300</v>
      </c>
      <c r="G50" s="66">
        <v>21032.779160000002</v>
      </c>
      <c r="H50" s="67">
        <f t="shared" si="1"/>
        <v>0.9026943845493564</v>
      </c>
      <c r="I50" s="39"/>
      <c r="J50" s="39"/>
      <c r="K50" s="40"/>
    </row>
    <row r="51" spans="1:11" s="41" customFormat="1" ht="12.75">
      <c r="A51" s="64">
        <v>48</v>
      </c>
      <c r="B51" s="65" t="s">
        <v>127</v>
      </c>
      <c r="C51" s="66">
        <v>42500</v>
      </c>
      <c r="D51" s="66">
        <v>42500</v>
      </c>
      <c r="E51" s="66">
        <v>12592</v>
      </c>
      <c r="F51" s="66">
        <v>12592</v>
      </c>
      <c r="G51" s="66">
        <v>12239.906949999999</v>
      </c>
      <c r="H51" s="67">
        <f t="shared" si="1"/>
        <v>0.9720383537166454</v>
      </c>
      <c r="I51" s="39"/>
      <c r="J51" s="39"/>
      <c r="K51" s="40"/>
    </row>
    <row r="52" spans="1:11" s="41" customFormat="1" ht="25.5">
      <c r="A52" s="64">
        <v>50</v>
      </c>
      <c r="B52" s="65" t="s">
        <v>128</v>
      </c>
      <c r="C52" s="66">
        <v>5239</v>
      </c>
      <c r="D52" s="66">
        <v>5239</v>
      </c>
      <c r="E52" s="66">
        <v>1210</v>
      </c>
      <c r="F52" s="66">
        <v>1210</v>
      </c>
      <c r="G52" s="66">
        <v>1052.409</v>
      </c>
      <c r="H52" s="67">
        <f t="shared" si="1"/>
        <v>0.8697595041322315</v>
      </c>
      <c r="I52" s="39"/>
      <c r="J52" s="39"/>
      <c r="K52" s="40"/>
    </row>
    <row r="53" spans="1:11" s="41" customFormat="1" ht="12.75">
      <c r="A53" s="64">
        <v>51</v>
      </c>
      <c r="B53" s="65" t="s">
        <v>129</v>
      </c>
      <c r="C53" s="66">
        <v>9783</v>
      </c>
      <c r="D53" s="66">
        <v>9783</v>
      </c>
      <c r="E53" s="66">
        <v>2491</v>
      </c>
      <c r="F53" s="66">
        <v>2491</v>
      </c>
      <c r="G53" s="66">
        <v>1761.915</v>
      </c>
      <c r="H53" s="67">
        <f t="shared" si="1"/>
        <v>0.7073123243677238</v>
      </c>
      <c r="I53" s="39"/>
      <c r="J53" s="39"/>
      <c r="K53" s="40"/>
    </row>
    <row r="54" spans="1:11" s="41" customFormat="1" ht="24.75" customHeight="1">
      <c r="A54" s="64">
        <v>52</v>
      </c>
      <c r="B54" s="65" t="s">
        <v>130</v>
      </c>
      <c r="C54" s="66">
        <v>11766</v>
      </c>
      <c r="D54" s="66">
        <v>11766</v>
      </c>
      <c r="E54" s="66">
        <v>3100</v>
      </c>
      <c r="F54" s="66">
        <v>3100</v>
      </c>
      <c r="G54" s="66">
        <v>3067.696</v>
      </c>
      <c r="H54" s="67">
        <f t="shared" si="1"/>
        <v>0.9895793548387096</v>
      </c>
      <c r="I54" s="39"/>
      <c r="J54" s="39"/>
      <c r="K54" s="40"/>
    </row>
    <row r="55" spans="1:11" s="41" customFormat="1" ht="28.5" customHeight="1">
      <c r="A55" s="64">
        <v>53</v>
      </c>
      <c r="B55" s="65" t="s">
        <v>84</v>
      </c>
      <c r="C55" s="66">
        <v>19421</v>
      </c>
      <c r="D55" s="66">
        <v>19421</v>
      </c>
      <c r="E55" s="66">
        <v>4671</v>
      </c>
      <c r="F55" s="66">
        <v>4671</v>
      </c>
      <c r="G55" s="66">
        <v>3548.1523700000002</v>
      </c>
      <c r="H55" s="67">
        <f t="shared" si="1"/>
        <v>0.7596130100620853</v>
      </c>
      <c r="I55" s="39"/>
      <c r="J55" s="39"/>
      <c r="K55" s="40"/>
    </row>
    <row r="56" spans="1:11" s="41" customFormat="1" ht="12.75">
      <c r="A56" s="64">
        <v>54</v>
      </c>
      <c r="B56" s="65" t="s">
        <v>152</v>
      </c>
      <c r="C56" s="66">
        <v>18647</v>
      </c>
      <c r="D56" s="66">
        <v>18647</v>
      </c>
      <c r="E56" s="66">
        <v>7989</v>
      </c>
      <c r="F56" s="66">
        <v>7989</v>
      </c>
      <c r="G56" s="66">
        <v>3536.59905</v>
      </c>
      <c r="H56" s="67">
        <f t="shared" si="1"/>
        <v>0.44268357116034546</v>
      </c>
      <c r="I56" s="39"/>
      <c r="J56" s="39"/>
      <c r="K56" s="40"/>
    </row>
    <row r="57" spans="1:13" s="41" customFormat="1" ht="25.5">
      <c r="A57" s="82">
        <v>55</v>
      </c>
      <c r="B57" s="65" t="s">
        <v>131</v>
      </c>
      <c r="C57" s="66">
        <v>18751</v>
      </c>
      <c r="D57" s="66">
        <v>18751</v>
      </c>
      <c r="E57" s="66">
        <v>4687</v>
      </c>
      <c r="F57" s="66">
        <v>4687</v>
      </c>
      <c r="G57" s="66">
        <v>4377.46004</v>
      </c>
      <c r="H57" s="67">
        <f t="shared" si="1"/>
        <v>0.933957764028163</v>
      </c>
      <c r="I57" s="39"/>
      <c r="J57" s="39"/>
      <c r="K57" s="40"/>
      <c r="L57" s="42"/>
      <c r="M57" s="42"/>
    </row>
    <row r="58" spans="1:13" s="41" customFormat="1" ht="12.75">
      <c r="A58" s="64">
        <v>57</v>
      </c>
      <c r="B58" s="68" t="s">
        <v>153</v>
      </c>
      <c r="C58" s="69">
        <v>45652</v>
      </c>
      <c r="D58" s="69">
        <v>45652</v>
      </c>
      <c r="E58" s="69">
        <v>9474</v>
      </c>
      <c r="F58" s="69">
        <v>9474</v>
      </c>
      <c r="G58" s="69">
        <v>8079.54735</v>
      </c>
      <c r="H58" s="67">
        <f t="shared" si="1"/>
        <v>0.8528126820772641</v>
      </c>
      <c r="I58" s="39"/>
      <c r="J58" s="39"/>
      <c r="K58" s="40"/>
      <c r="L58" s="42"/>
      <c r="M58" s="42"/>
    </row>
    <row r="59" spans="1:13" s="41" customFormat="1" ht="27" customHeight="1" thickBot="1">
      <c r="A59" s="83">
        <v>58</v>
      </c>
      <c r="B59" s="70" t="s">
        <v>132</v>
      </c>
      <c r="C59" s="71">
        <v>2708</v>
      </c>
      <c r="D59" s="71">
        <v>2708</v>
      </c>
      <c r="E59" s="71">
        <v>669</v>
      </c>
      <c r="F59" s="71">
        <v>669</v>
      </c>
      <c r="G59" s="71">
        <v>559.99235</v>
      </c>
      <c r="H59" s="72">
        <f t="shared" si="1"/>
        <v>0.8370588191330344</v>
      </c>
      <c r="I59" s="39"/>
      <c r="J59" s="39"/>
      <c r="K59" s="40"/>
      <c r="L59" s="43"/>
      <c r="M59" s="43"/>
    </row>
    <row r="60" spans="1:32" ht="23.25" customHeight="1" hidden="1" thickBot="1">
      <c r="A60" s="57">
        <v>65</v>
      </c>
      <c r="B60" s="58" t="s">
        <v>133</v>
      </c>
      <c r="C60" s="59">
        <v>0</v>
      </c>
      <c r="D60" s="59"/>
      <c r="E60" s="57"/>
      <c r="F60" s="60"/>
      <c r="G60" s="60"/>
      <c r="H60" s="6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 ht="12" customHeight="1" thickTop="1">
      <c r="A61" s="41"/>
      <c r="B61" s="41"/>
      <c r="C61" s="55"/>
      <c r="D61" s="55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ht="12" customHeight="1">
      <c r="A62" s="41"/>
      <c r="B62" s="41"/>
      <c r="C62" s="55"/>
      <c r="D62" s="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ht="12" customHeight="1">
      <c r="A63" s="41"/>
      <c r="B63" s="41"/>
      <c r="C63" s="55"/>
      <c r="D63" s="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ht="12" customHeight="1">
      <c r="A64" s="41"/>
      <c r="B64" s="41"/>
      <c r="C64" s="55"/>
      <c r="D64" s="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 ht="12" customHeight="1">
      <c r="A65" s="41"/>
      <c r="B65" s="41"/>
      <c r="C65" s="55"/>
      <c r="D65" s="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ht="12" customHeight="1">
      <c r="A66" s="41"/>
      <c r="B66" s="41"/>
      <c r="C66" s="55"/>
      <c r="D66" s="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ht="12" customHeight="1">
      <c r="A67" s="41"/>
      <c r="B67" s="41"/>
      <c r="C67" s="55"/>
      <c r="D67" s="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 ht="12" customHeight="1">
      <c r="A68" s="41"/>
      <c r="B68" s="41"/>
      <c r="C68" s="55"/>
      <c r="D68" s="55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 ht="12" customHeight="1">
      <c r="A69" s="41"/>
      <c r="B69" s="41"/>
      <c r="C69" s="55"/>
      <c r="D69" s="55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 ht="12" customHeight="1">
      <c r="A70" s="41"/>
      <c r="B70" s="41"/>
      <c r="C70" s="55"/>
      <c r="D70" s="55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 ht="12" customHeight="1">
      <c r="A71" s="41"/>
      <c r="B71" s="41"/>
      <c r="C71" s="55"/>
      <c r="D71" s="55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12" customHeight="1">
      <c r="A72" s="41"/>
      <c r="B72" s="41"/>
      <c r="C72" s="55"/>
      <c r="D72" s="55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 ht="12" customHeight="1">
      <c r="A73" s="41"/>
      <c r="B73" s="41"/>
      <c r="C73" s="55"/>
      <c r="D73" s="55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 ht="12" customHeight="1">
      <c r="A74" s="41"/>
      <c r="B74" s="41"/>
      <c r="C74" s="55"/>
      <c r="D74" s="55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 ht="12" customHeight="1">
      <c r="A75" s="41"/>
      <c r="B75" s="41"/>
      <c r="C75" s="55"/>
      <c r="D75" s="55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32" ht="12" customHeight="1">
      <c r="A76" s="41"/>
      <c r="B76" s="41"/>
      <c r="C76" s="55"/>
      <c r="D76" s="55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 ht="12" customHeight="1">
      <c r="A77" s="41"/>
      <c r="B77" s="41"/>
      <c r="C77" s="55"/>
      <c r="D77" s="55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ht="12" customHeight="1">
      <c r="A78" s="41"/>
      <c r="B78" s="41"/>
      <c r="C78" s="55"/>
      <c r="D78" s="55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 ht="12" customHeight="1">
      <c r="A79" s="41"/>
      <c r="B79" s="41"/>
      <c r="C79" s="55"/>
      <c r="D79" s="55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 ht="12" customHeight="1">
      <c r="A80" s="41"/>
      <c r="B80" s="41"/>
      <c r="C80" s="55"/>
      <c r="D80" s="55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 ht="12" customHeight="1">
      <c r="A81" s="41"/>
      <c r="B81" s="41"/>
      <c r="C81" s="55"/>
      <c r="D81" s="5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ht="12" customHeight="1">
      <c r="A82" s="41"/>
      <c r="B82" s="41"/>
      <c r="C82" s="55"/>
      <c r="D82" s="5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 ht="12" customHeight="1">
      <c r="A83" s="41"/>
      <c r="B83" s="41"/>
      <c r="C83" s="55"/>
      <c r="D83" s="5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ht="12" customHeight="1">
      <c r="A84" s="41"/>
      <c r="B84" s="41"/>
      <c r="C84" s="55"/>
      <c r="D84" s="5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 ht="12" customHeight="1">
      <c r="A85" s="41"/>
      <c r="B85" s="41"/>
      <c r="C85" s="55"/>
      <c r="D85" s="5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 ht="12" customHeight="1">
      <c r="A86" s="41"/>
      <c r="B86" s="41"/>
      <c r="C86" s="55"/>
      <c r="D86" s="5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 ht="12" customHeight="1">
      <c r="A87" s="41"/>
      <c r="B87" s="41"/>
      <c r="C87" s="55"/>
      <c r="D87" s="55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 ht="12" customHeight="1">
      <c r="A88" s="41"/>
      <c r="B88" s="41"/>
      <c r="C88" s="55"/>
      <c r="D88" s="55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 ht="12" customHeight="1">
      <c r="A89" s="41"/>
      <c r="B89" s="41"/>
      <c r="C89" s="55"/>
      <c r="D89" s="55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 ht="12" customHeight="1">
      <c r="A90" s="41"/>
      <c r="B90" s="41"/>
      <c r="C90" s="55"/>
      <c r="D90" s="55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 ht="12" customHeight="1">
      <c r="A91" s="41"/>
      <c r="B91" s="41"/>
      <c r="C91" s="55"/>
      <c r="D91" s="55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 ht="12" customHeight="1">
      <c r="A92" s="41"/>
      <c r="B92" s="41"/>
      <c r="C92" s="55"/>
      <c r="D92" s="55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 ht="12" customHeight="1">
      <c r="A93" s="41"/>
      <c r="B93" s="41"/>
      <c r="C93" s="55"/>
      <c r="D93" s="55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 ht="12" customHeight="1">
      <c r="A94" s="41"/>
      <c r="B94" s="41"/>
      <c r="C94" s="55"/>
      <c r="D94" s="55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ht="12" customHeight="1">
      <c r="A95" s="41"/>
      <c r="B95" s="41"/>
      <c r="C95" s="55"/>
      <c r="D95" s="55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 ht="12" customHeight="1">
      <c r="A96" s="41"/>
      <c r="B96" s="41"/>
      <c r="C96" s="55"/>
      <c r="D96" s="55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 ht="12" customHeight="1">
      <c r="A97" s="41"/>
      <c r="B97" s="41"/>
      <c r="C97" s="55"/>
      <c r="D97" s="55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 ht="12" customHeight="1">
      <c r="A98" s="41"/>
      <c r="B98" s="41"/>
      <c r="C98" s="55"/>
      <c r="D98" s="55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ht="12" customHeight="1">
      <c r="A99" s="41"/>
      <c r="B99" s="41"/>
      <c r="C99" s="55"/>
      <c r="D99" s="55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ht="12" customHeight="1">
      <c r="A100" s="41"/>
      <c r="B100" s="41"/>
      <c r="C100" s="55"/>
      <c r="D100" s="55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ht="12" customHeight="1">
      <c r="A101" s="41"/>
      <c r="B101" s="41"/>
      <c r="C101" s="55"/>
      <c r="D101" s="55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 ht="12" customHeight="1">
      <c r="A102" s="41"/>
      <c r="B102" s="41"/>
      <c r="C102" s="55"/>
      <c r="D102" s="55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ht="12" customHeight="1">
      <c r="A103" s="41"/>
      <c r="B103" s="41"/>
      <c r="C103" s="55"/>
      <c r="D103" s="55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 ht="12" customHeight="1">
      <c r="A104" s="41"/>
      <c r="B104" s="41"/>
      <c r="C104" s="55"/>
      <c r="D104" s="55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ht="12" customHeight="1">
      <c r="A105" s="41"/>
      <c r="B105" s="41"/>
      <c r="C105" s="55"/>
      <c r="D105" s="55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 ht="12" customHeight="1">
      <c r="A106" s="41"/>
      <c r="B106" s="41"/>
      <c r="C106" s="55"/>
      <c r="D106" s="55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 ht="12" customHeight="1">
      <c r="A107" s="41"/>
      <c r="B107" s="41"/>
      <c r="C107" s="55"/>
      <c r="D107" s="55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ht="12" customHeight="1">
      <c r="A108" s="41"/>
      <c r="B108" s="41"/>
      <c r="C108" s="55"/>
      <c r="D108" s="55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 ht="12" customHeight="1">
      <c r="A109" s="41"/>
      <c r="B109" s="41"/>
      <c r="C109" s="55"/>
      <c r="D109" s="55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ht="12" customHeight="1">
      <c r="A110" s="41"/>
      <c r="B110" s="41"/>
      <c r="C110" s="55"/>
      <c r="D110" s="55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ht="12" customHeight="1">
      <c r="A111" s="41"/>
      <c r="B111" s="41"/>
      <c r="C111" s="55"/>
      <c r="D111" s="55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ht="12" customHeight="1">
      <c r="A112" s="41"/>
      <c r="B112" s="41"/>
      <c r="C112" s="55"/>
      <c r="D112" s="55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2" customHeight="1">
      <c r="A113" s="41"/>
      <c r="B113" s="41"/>
      <c r="C113" s="55"/>
      <c r="D113" s="55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2" customHeight="1">
      <c r="A114" s="41"/>
      <c r="B114" s="41"/>
      <c r="C114" s="55"/>
      <c r="D114" s="55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 ht="12" customHeight="1">
      <c r="A115" s="41"/>
      <c r="B115" s="41"/>
      <c r="C115" s="55"/>
      <c r="D115" s="55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2" customHeight="1">
      <c r="A116" s="41"/>
      <c r="B116" s="41"/>
      <c r="C116" s="55"/>
      <c r="D116" s="55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2" customHeight="1">
      <c r="A117" s="41"/>
      <c r="B117" s="41"/>
      <c r="C117" s="55"/>
      <c r="D117" s="55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 ht="12" customHeight="1">
      <c r="A118" s="41"/>
      <c r="B118" s="41"/>
      <c r="C118" s="55"/>
      <c r="D118" s="55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 ht="12" customHeight="1">
      <c r="A119" s="41"/>
      <c r="B119" s="41"/>
      <c r="C119" s="55"/>
      <c r="D119" s="55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2" customHeight="1">
      <c r="A120" s="41"/>
      <c r="B120" s="41"/>
      <c r="C120" s="55"/>
      <c r="D120" s="55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2" customHeight="1">
      <c r="A121" s="41"/>
      <c r="B121" s="41"/>
      <c r="C121" s="55"/>
      <c r="D121" s="55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2" customHeight="1">
      <c r="A122" s="41"/>
      <c r="B122" s="41"/>
      <c r="C122" s="55"/>
      <c r="D122" s="55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 ht="12" customHeight="1">
      <c r="A123" s="41"/>
      <c r="B123" s="41"/>
      <c r="C123" s="55"/>
      <c r="D123" s="55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 ht="12" customHeight="1">
      <c r="A124" s="41"/>
      <c r="B124" s="41"/>
      <c r="C124" s="55"/>
      <c r="D124" s="55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 ht="12" customHeight="1">
      <c r="A125" s="41"/>
      <c r="B125" s="41"/>
      <c r="C125" s="55"/>
      <c r="D125" s="55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 ht="12" customHeight="1">
      <c r="A126" s="41"/>
      <c r="B126" s="41"/>
      <c r="C126" s="55"/>
      <c r="D126" s="55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 ht="12" customHeight="1">
      <c r="A127" s="41"/>
      <c r="B127" s="41"/>
      <c r="C127" s="55"/>
      <c r="D127" s="55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ht="12" customHeight="1">
      <c r="A128" s="41"/>
      <c r="B128" s="41"/>
      <c r="C128" s="55"/>
      <c r="D128" s="55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 ht="12" customHeight="1">
      <c r="A129" s="41"/>
      <c r="B129" s="41"/>
      <c r="C129" s="55"/>
      <c r="D129" s="55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ht="12" customHeight="1">
      <c r="A130" s="41"/>
      <c r="B130" s="41"/>
      <c r="C130" s="55"/>
      <c r="D130" s="55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 ht="12" customHeight="1">
      <c r="A131" s="41"/>
      <c r="B131" s="41"/>
      <c r="C131" s="55"/>
      <c r="D131" s="5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 ht="12" customHeight="1">
      <c r="A132" s="41"/>
      <c r="B132" s="41"/>
      <c r="C132" s="55"/>
      <c r="D132" s="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ht="12" customHeight="1">
      <c r="A133" s="41"/>
      <c r="B133" s="41"/>
      <c r="C133" s="55"/>
      <c r="D133" s="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 ht="12" customHeight="1">
      <c r="A134" s="41"/>
      <c r="B134" s="41"/>
      <c r="C134" s="55"/>
      <c r="D134" s="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 ht="12" customHeight="1">
      <c r="A135" s="41"/>
      <c r="B135" s="41"/>
      <c r="C135" s="55"/>
      <c r="D135" s="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ht="12" customHeight="1">
      <c r="A136" s="41"/>
      <c r="B136" s="41"/>
      <c r="C136" s="55"/>
      <c r="D136" s="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 ht="12" customHeight="1">
      <c r="A137" s="41"/>
      <c r="B137" s="41"/>
      <c r="C137" s="55"/>
      <c r="D137" s="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 ht="12" customHeight="1">
      <c r="A138" s="41"/>
      <c r="B138" s="41"/>
      <c r="C138" s="55"/>
      <c r="D138" s="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 ht="12" customHeight="1">
      <c r="A139" s="41"/>
      <c r="B139" s="41"/>
      <c r="C139" s="55"/>
      <c r="D139" s="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 ht="12" customHeight="1">
      <c r="A140" s="41"/>
      <c r="B140" s="41"/>
      <c r="C140" s="55"/>
      <c r="D140" s="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 ht="12" customHeight="1">
      <c r="A141" s="41"/>
      <c r="B141" s="41"/>
      <c r="C141" s="55"/>
      <c r="D141" s="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 ht="12" customHeight="1">
      <c r="A142" s="41"/>
      <c r="B142" s="41"/>
      <c r="C142" s="55"/>
      <c r="D142" s="55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 ht="12" customHeight="1">
      <c r="A143" s="41"/>
      <c r="B143" s="41"/>
      <c r="C143" s="55"/>
      <c r="D143" s="55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 ht="12" customHeight="1">
      <c r="A144" s="41"/>
      <c r="B144" s="41"/>
      <c r="C144" s="55"/>
      <c r="D144" s="55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 ht="12" customHeight="1">
      <c r="A145" s="41"/>
      <c r="B145" s="41"/>
      <c r="C145" s="55"/>
      <c r="D145" s="55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 ht="12" customHeight="1">
      <c r="A146" s="41"/>
      <c r="B146" s="41"/>
      <c r="C146" s="55"/>
      <c r="D146" s="55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 ht="12" customHeight="1">
      <c r="A147" s="41"/>
      <c r="B147" s="41"/>
      <c r="C147" s="55"/>
      <c r="D147" s="55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 ht="12" customHeight="1">
      <c r="A148" s="41"/>
      <c r="B148" s="41"/>
      <c r="C148" s="55"/>
      <c r="D148" s="55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 ht="12" customHeight="1">
      <c r="A149" s="41"/>
      <c r="B149" s="41"/>
      <c r="C149" s="55"/>
      <c r="D149" s="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ht="12" customHeight="1">
      <c r="A150" s="41"/>
      <c r="B150" s="41"/>
      <c r="C150" s="55"/>
      <c r="D150" s="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 ht="12" customHeight="1">
      <c r="A151" s="41"/>
      <c r="B151" s="41"/>
      <c r="C151" s="55"/>
      <c r="D151" s="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ht="12" customHeight="1">
      <c r="A152" s="41"/>
      <c r="B152" s="41"/>
      <c r="C152" s="55"/>
      <c r="D152" s="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ht="12" customHeight="1">
      <c r="A153" s="41"/>
      <c r="B153" s="41"/>
      <c r="C153" s="55"/>
      <c r="D153" s="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ht="12" customHeight="1">
      <c r="A154" s="41"/>
      <c r="B154" s="41"/>
      <c r="C154" s="55"/>
      <c r="D154" s="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ht="12" customHeight="1">
      <c r="A155" s="41"/>
      <c r="B155" s="41"/>
      <c r="C155" s="55"/>
      <c r="D155" s="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ht="12" customHeight="1">
      <c r="A156" s="41"/>
      <c r="B156" s="41"/>
      <c r="C156" s="55"/>
      <c r="D156" s="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ht="12" customHeight="1">
      <c r="A157" s="41"/>
      <c r="B157" s="41"/>
      <c r="C157" s="55"/>
      <c r="D157" s="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ht="12" customHeight="1">
      <c r="A158" s="41"/>
      <c r="B158" s="41"/>
      <c r="C158" s="55"/>
      <c r="D158" s="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ht="12" customHeight="1">
      <c r="A159" s="41"/>
      <c r="B159" s="41"/>
      <c r="C159" s="55"/>
      <c r="D159" s="55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ht="12" customHeight="1">
      <c r="A160" s="41"/>
      <c r="B160" s="41"/>
      <c r="C160" s="55"/>
      <c r="D160" s="55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ht="12" customHeight="1">
      <c r="A161" s="41"/>
      <c r="B161" s="41"/>
      <c r="C161" s="55"/>
      <c r="D161" s="55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ht="12" customHeight="1">
      <c r="A162" s="41"/>
      <c r="B162" s="41"/>
      <c r="C162" s="55"/>
      <c r="D162" s="55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ht="12" customHeight="1">
      <c r="A163" s="41"/>
      <c r="B163" s="41"/>
      <c r="C163" s="55"/>
      <c r="D163" s="55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 ht="12" customHeight="1">
      <c r="A164" s="41"/>
      <c r="B164" s="41"/>
      <c r="C164" s="55"/>
      <c r="D164" s="55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 ht="12" customHeight="1">
      <c r="A165" s="41"/>
      <c r="B165" s="41"/>
      <c r="C165" s="55"/>
      <c r="D165" s="55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 ht="12" customHeight="1">
      <c r="A166" s="41"/>
      <c r="B166" s="41"/>
      <c r="C166" s="55"/>
      <c r="D166" s="55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 ht="12" customHeight="1">
      <c r="A167" s="41"/>
      <c r="B167" s="41"/>
      <c r="C167" s="55"/>
      <c r="D167" s="55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ht="12" customHeight="1">
      <c r="A168" s="41"/>
      <c r="B168" s="41"/>
      <c r="C168" s="55"/>
      <c r="D168" s="55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ht="12" customHeight="1">
      <c r="A169" s="41"/>
      <c r="B169" s="41"/>
      <c r="C169" s="55"/>
      <c r="D169" s="55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ht="12" customHeight="1">
      <c r="A170" s="41"/>
      <c r="B170" s="41"/>
      <c r="C170" s="55"/>
      <c r="D170" s="55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ht="12" customHeight="1">
      <c r="A171" s="41"/>
      <c r="B171" s="41"/>
      <c r="C171" s="55"/>
      <c r="D171" s="55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 ht="12" customHeight="1">
      <c r="A172" s="41"/>
      <c r="B172" s="41"/>
      <c r="C172" s="55"/>
      <c r="D172" s="55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 ht="12" customHeight="1">
      <c r="A173" s="41"/>
      <c r="B173" s="41"/>
      <c r="C173" s="55"/>
      <c r="D173" s="55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 ht="12" customHeight="1">
      <c r="A174" s="41"/>
      <c r="B174" s="41"/>
      <c r="C174" s="55"/>
      <c r="D174" s="55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 ht="12" customHeight="1">
      <c r="A175" s="41"/>
      <c r="B175" s="41"/>
      <c r="C175" s="55"/>
      <c r="D175" s="55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 ht="12" customHeight="1">
      <c r="A176" s="41"/>
      <c r="B176" s="41"/>
      <c r="C176" s="55"/>
      <c r="D176" s="55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ht="12" customHeight="1">
      <c r="A177" s="41"/>
      <c r="B177" s="41"/>
      <c r="C177" s="55"/>
      <c r="D177" s="55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ht="12" customHeight="1">
      <c r="A178" s="41"/>
      <c r="B178" s="41"/>
      <c r="C178" s="55"/>
      <c r="D178" s="55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ht="12" customHeight="1">
      <c r="A179" s="41"/>
      <c r="B179" s="41"/>
      <c r="C179" s="55"/>
      <c r="D179" s="55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ht="12" customHeight="1">
      <c r="A180" s="41"/>
      <c r="B180" s="41"/>
      <c r="C180" s="55"/>
      <c r="D180" s="55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ht="12" customHeight="1">
      <c r="A181" s="41"/>
      <c r="B181" s="41"/>
      <c r="C181" s="55"/>
      <c r="D181" s="55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ht="12" customHeight="1">
      <c r="A182" s="41"/>
      <c r="B182" s="41"/>
      <c r="C182" s="55"/>
      <c r="D182" s="55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ht="12" customHeight="1">
      <c r="A183" s="41"/>
      <c r="B183" s="41"/>
      <c r="C183" s="55"/>
      <c r="D183" s="55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ht="12" customHeight="1">
      <c r="A184" s="41"/>
      <c r="B184" s="41"/>
      <c r="C184" s="55"/>
      <c r="D184" s="55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ht="12" customHeight="1">
      <c r="A185" s="41"/>
      <c r="B185" s="41"/>
      <c r="C185" s="55"/>
      <c r="D185" s="55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ht="12" customHeight="1">
      <c r="A186" s="41"/>
      <c r="B186" s="41"/>
      <c r="C186" s="55"/>
      <c r="D186" s="55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ht="12" customHeight="1">
      <c r="A187" s="41"/>
      <c r="B187" s="41"/>
      <c r="C187" s="55"/>
      <c r="D187" s="55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ht="12" customHeight="1">
      <c r="A188" s="41"/>
      <c r="B188" s="41"/>
      <c r="C188" s="55"/>
      <c r="D188" s="55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ht="12" customHeight="1">
      <c r="A189" s="41"/>
      <c r="B189" s="41"/>
      <c r="C189" s="55"/>
      <c r="D189" s="55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ht="12" customHeight="1">
      <c r="A190" s="41"/>
      <c r="B190" s="41"/>
      <c r="C190" s="55"/>
      <c r="D190" s="55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ht="12" customHeight="1">
      <c r="A191" s="41"/>
      <c r="B191" s="41"/>
      <c r="C191" s="55"/>
      <c r="D191" s="55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ht="12" customHeight="1">
      <c r="A192" s="41"/>
      <c r="B192" s="41"/>
      <c r="C192" s="55"/>
      <c r="D192" s="55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ht="12" customHeight="1">
      <c r="A193" s="41"/>
      <c r="B193" s="41"/>
      <c r="C193" s="55"/>
      <c r="D193" s="55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ht="12" customHeight="1">
      <c r="A194" s="41"/>
      <c r="B194" s="41"/>
      <c r="C194" s="55"/>
      <c r="D194" s="55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ht="12" customHeight="1">
      <c r="A195" s="41"/>
      <c r="B195" s="41"/>
      <c r="C195" s="55"/>
      <c r="D195" s="55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ht="12" customHeight="1">
      <c r="A196" s="41"/>
      <c r="B196" s="41"/>
      <c r="C196" s="55"/>
      <c r="D196" s="55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ht="12" customHeight="1">
      <c r="A197" s="41"/>
      <c r="B197" s="41"/>
      <c r="C197" s="55"/>
      <c r="D197" s="55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ht="12" customHeight="1">
      <c r="A198" s="41"/>
      <c r="B198" s="41"/>
      <c r="C198" s="55"/>
      <c r="D198" s="55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ht="12" customHeight="1">
      <c r="A199" s="41"/>
      <c r="B199" s="41"/>
      <c r="C199" s="55"/>
      <c r="D199" s="55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ht="12" customHeight="1">
      <c r="A200" s="41"/>
      <c r="B200" s="41"/>
      <c r="C200" s="55"/>
      <c r="D200" s="55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ht="12" customHeight="1">
      <c r="A201" s="41"/>
      <c r="B201" s="41"/>
      <c r="C201" s="55"/>
      <c r="D201" s="55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ht="12" customHeight="1">
      <c r="A202" s="41"/>
      <c r="B202" s="41"/>
      <c r="C202" s="55"/>
      <c r="D202" s="55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ht="12" customHeight="1">
      <c r="A203" s="41"/>
      <c r="B203" s="41"/>
      <c r="C203" s="55"/>
      <c r="D203" s="55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ht="12" customHeight="1">
      <c r="A204" s="41"/>
      <c r="B204" s="41"/>
      <c r="C204" s="55"/>
      <c r="D204" s="55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ht="12" customHeight="1">
      <c r="A205" s="41"/>
      <c r="B205" s="41"/>
      <c r="C205" s="55"/>
      <c r="D205" s="55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ht="12" customHeight="1">
      <c r="A206" s="41"/>
      <c r="B206" s="41"/>
      <c r="C206" s="55"/>
      <c r="D206" s="55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ht="12" customHeight="1">
      <c r="A207" s="41"/>
      <c r="B207" s="41"/>
      <c r="C207" s="55"/>
      <c r="D207" s="55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ht="12" customHeight="1">
      <c r="A208" s="41"/>
      <c r="B208" s="41"/>
      <c r="C208" s="55"/>
      <c r="D208" s="55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ht="12" customHeight="1">
      <c r="A209" s="41"/>
      <c r="B209" s="41"/>
      <c r="C209" s="55"/>
      <c r="D209" s="55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ht="12" customHeight="1">
      <c r="A210" s="41"/>
      <c r="B210" s="41"/>
      <c r="C210" s="55"/>
      <c r="D210" s="55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ht="12" customHeight="1">
      <c r="A211" s="41"/>
      <c r="B211" s="41"/>
      <c r="C211" s="55"/>
      <c r="D211" s="55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ht="12" customHeight="1">
      <c r="A212" s="41"/>
      <c r="B212" s="41"/>
      <c r="C212" s="55"/>
      <c r="D212" s="55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ht="12" customHeight="1">
      <c r="A213" s="41"/>
      <c r="B213" s="41"/>
      <c r="C213" s="55"/>
      <c r="D213" s="55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ht="12" customHeight="1">
      <c r="A214" s="41"/>
      <c r="B214" s="41"/>
      <c r="C214" s="55"/>
      <c r="D214" s="55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ht="12" customHeight="1">
      <c r="A215" s="41"/>
      <c r="B215" s="41"/>
      <c r="C215" s="55"/>
      <c r="D215" s="55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ht="12" customHeight="1">
      <c r="A216" s="41"/>
      <c r="B216" s="41"/>
      <c r="C216" s="55"/>
      <c r="D216" s="55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ht="12" customHeight="1">
      <c r="A217" s="41"/>
      <c r="B217" s="41"/>
      <c r="C217" s="55"/>
      <c r="D217" s="55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ht="12" customHeight="1">
      <c r="A218" s="41"/>
      <c r="B218" s="41"/>
      <c r="C218" s="55"/>
      <c r="D218" s="55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ht="12" customHeight="1">
      <c r="A219" s="41"/>
      <c r="B219" s="41"/>
      <c r="C219" s="55"/>
      <c r="D219" s="55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ht="12" customHeight="1">
      <c r="A220" s="41"/>
      <c r="B220" s="41"/>
      <c r="C220" s="55"/>
      <c r="D220" s="55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ht="12" customHeight="1">
      <c r="A221" s="41"/>
      <c r="B221" s="41"/>
      <c r="C221" s="55"/>
      <c r="D221" s="55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ht="12" customHeight="1">
      <c r="A222" s="41"/>
      <c r="B222" s="41"/>
      <c r="C222" s="55"/>
      <c r="D222" s="55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ht="12" customHeight="1">
      <c r="A223" s="41"/>
      <c r="B223" s="41"/>
      <c r="C223" s="55"/>
      <c r="D223" s="55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ht="12" customHeight="1">
      <c r="A224" s="41"/>
      <c r="B224" s="41"/>
      <c r="C224" s="55"/>
      <c r="D224" s="55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ht="12" customHeight="1">
      <c r="A225" s="41"/>
      <c r="B225" s="41"/>
      <c r="C225" s="55"/>
      <c r="D225" s="55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ht="12" customHeight="1">
      <c r="A226" s="41"/>
      <c r="B226" s="41"/>
      <c r="C226" s="55"/>
      <c r="D226" s="55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ht="12" customHeight="1">
      <c r="A227" s="41"/>
      <c r="B227" s="41"/>
      <c r="C227" s="55"/>
      <c r="D227" s="55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ht="12" customHeight="1">
      <c r="A228" s="41"/>
      <c r="B228" s="41"/>
      <c r="C228" s="55"/>
      <c r="D228" s="55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ht="12" customHeight="1">
      <c r="A229" s="41"/>
      <c r="B229" s="41"/>
      <c r="C229" s="55"/>
      <c r="D229" s="55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ht="12" customHeight="1">
      <c r="A230" s="41"/>
      <c r="B230" s="41"/>
      <c r="C230" s="55"/>
      <c r="D230" s="55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ht="12" customHeight="1">
      <c r="A231" s="41"/>
      <c r="B231" s="41"/>
      <c r="C231" s="55"/>
      <c r="D231" s="55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ht="12" customHeight="1">
      <c r="A232" s="41"/>
      <c r="B232" s="41"/>
      <c r="C232" s="55"/>
      <c r="D232" s="55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ht="12" customHeight="1">
      <c r="A233" s="41"/>
      <c r="B233" s="41"/>
      <c r="C233" s="55"/>
      <c r="D233" s="55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ht="12" customHeight="1">
      <c r="A234" s="41"/>
      <c r="B234" s="41"/>
      <c r="C234" s="55"/>
      <c r="D234" s="55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ht="12" customHeight="1">
      <c r="A235" s="41"/>
      <c r="B235" s="41"/>
      <c r="C235" s="55"/>
      <c r="D235" s="55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ht="12" customHeight="1">
      <c r="A236" s="41"/>
      <c r="B236" s="41"/>
      <c r="C236" s="55"/>
      <c r="D236" s="55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ht="12" customHeight="1">
      <c r="A237" s="41"/>
      <c r="B237" s="41"/>
      <c r="C237" s="55"/>
      <c r="D237" s="55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ht="12" customHeight="1">
      <c r="A238" s="41"/>
      <c r="B238" s="41"/>
      <c r="C238" s="55"/>
      <c r="D238" s="55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ht="12" customHeight="1">
      <c r="A239" s="41"/>
      <c r="B239" s="41"/>
      <c r="C239" s="55"/>
      <c r="D239" s="55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ht="12" customHeight="1">
      <c r="A240" s="41"/>
      <c r="B240" s="41"/>
      <c r="C240" s="55"/>
      <c r="D240" s="55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ht="12" customHeight="1">
      <c r="A241" s="41"/>
      <c r="B241" s="41"/>
      <c r="C241" s="55"/>
      <c r="D241" s="55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ht="12" customHeight="1">
      <c r="A242" s="41"/>
      <c r="B242" s="41"/>
      <c r="C242" s="55"/>
      <c r="D242" s="55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ht="12" customHeight="1">
      <c r="A243" s="41"/>
      <c r="B243" s="41"/>
      <c r="C243" s="55"/>
      <c r="D243" s="55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ht="12" customHeight="1">
      <c r="A244" s="41"/>
      <c r="B244" s="41"/>
      <c r="C244" s="55"/>
      <c r="D244" s="55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ht="12" customHeight="1">
      <c r="A245" s="41"/>
      <c r="B245" s="41"/>
      <c r="C245" s="55"/>
      <c r="D245" s="55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ht="12" customHeight="1">
      <c r="A246" s="41"/>
      <c r="B246" s="41"/>
      <c r="C246" s="55"/>
      <c r="D246" s="55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ht="12" customHeight="1">
      <c r="A247" s="41"/>
      <c r="B247" s="41"/>
      <c r="C247" s="55"/>
      <c r="D247" s="55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ht="12" customHeight="1">
      <c r="A248" s="41"/>
      <c r="B248" s="41"/>
      <c r="C248" s="55"/>
      <c r="D248" s="55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ht="12" customHeight="1">
      <c r="A249" s="41"/>
      <c r="B249" s="41"/>
      <c r="C249" s="55"/>
      <c r="D249" s="55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ht="12" customHeight="1">
      <c r="A250" s="41"/>
      <c r="B250" s="41"/>
      <c r="C250" s="55"/>
      <c r="D250" s="55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ht="12" customHeight="1">
      <c r="A251" s="41"/>
      <c r="B251" s="41"/>
      <c r="C251" s="55"/>
      <c r="D251" s="55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ht="12" customHeight="1">
      <c r="A252" s="41"/>
      <c r="B252" s="41"/>
      <c r="C252" s="55"/>
      <c r="D252" s="55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ht="12" customHeight="1">
      <c r="A253" s="41"/>
      <c r="B253" s="41"/>
      <c r="C253" s="55"/>
      <c r="D253" s="55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ht="12" customHeight="1">
      <c r="A254" s="41"/>
      <c r="B254" s="41"/>
      <c r="C254" s="55"/>
      <c r="D254" s="55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ht="12" customHeight="1">
      <c r="A255" s="41"/>
      <c r="B255" s="41"/>
      <c r="C255" s="55"/>
      <c r="D255" s="55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ht="12" customHeight="1">
      <c r="A256" s="41"/>
      <c r="B256" s="41"/>
      <c r="C256" s="55"/>
      <c r="D256" s="55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ht="12" customHeight="1">
      <c r="A257" s="41"/>
      <c r="B257" s="41"/>
      <c r="C257" s="55"/>
      <c r="D257" s="55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ht="12" customHeight="1">
      <c r="A258" s="41"/>
      <c r="B258" s="41"/>
      <c r="C258" s="55"/>
      <c r="D258" s="55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ht="12" customHeight="1">
      <c r="A259" s="41"/>
      <c r="B259" s="41"/>
      <c r="C259" s="55"/>
      <c r="D259" s="55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ht="12" customHeight="1">
      <c r="A260" s="41"/>
      <c r="B260" s="41"/>
      <c r="C260" s="55"/>
      <c r="D260" s="55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ht="12" customHeight="1">
      <c r="A261" s="41"/>
      <c r="B261" s="41"/>
      <c r="C261" s="55"/>
      <c r="D261" s="55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ht="12" customHeight="1">
      <c r="A262" s="41"/>
      <c r="B262" s="41"/>
      <c r="C262" s="55"/>
      <c r="D262" s="55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ht="12" customHeight="1">
      <c r="A263" s="41"/>
      <c r="B263" s="41"/>
      <c r="C263" s="55"/>
      <c r="D263" s="55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ht="12" customHeight="1">
      <c r="A264" s="41"/>
      <c r="B264" s="41"/>
      <c r="C264" s="55"/>
      <c r="D264" s="55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ht="12" customHeight="1">
      <c r="A265" s="41"/>
      <c r="B265" s="41"/>
      <c r="C265" s="55"/>
      <c r="D265" s="55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ht="12" customHeight="1">
      <c r="A266" s="41"/>
      <c r="B266" s="41"/>
      <c r="C266" s="55"/>
      <c r="D266" s="55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ht="12" customHeight="1">
      <c r="A267" s="41"/>
      <c r="B267" s="41"/>
      <c r="C267" s="55"/>
      <c r="D267" s="55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ht="12" customHeight="1">
      <c r="A268" s="41"/>
      <c r="B268" s="41"/>
      <c r="C268" s="55"/>
      <c r="D268" s="55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 ht="12" customHeight="1">
      <c r="A269" s="41"/>
      <c r="B269" s="41"/>
      <c r="C269" s="55"/>
      <c r="D269" s="55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 ht="12" customHeight="1">
      <c r="A270" s="41"/>
      <c r="B270" s="41"/>
      <c r="C270" s="55"/>
      <c r="D270" s="55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 ht="12" customHeight="1">
      <c r="A271" s="41"/>
      <c r="B271" s="41"/>
      <c r="C271" s="55"/>
      <c r="D271" s="55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 ht="12" customHeight="1">
      <c r="A272" s="41"/>
      <c r="B272" s="41"/>
      <c r="C272" s="55"/>
      <c r="D272" s="55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 ht="12" customHeight="1">
      <c r="A273" s="41"/>
      <c r="B273" s="41"/>
      <c r="C273" s="55"/>
      <c r="D273" s="55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 ht="12" customHeight="1">
      <c r="A274" s="41"/>
      <c r="B274" s="41"/>
      <c r="C274" s="55"/>
      <c r="D274" s="55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 ht="12" customHeight="1">
      <c r="A275" s="41"/>
      <c r="B275" s="41"/>
      <c r="C275" s="55"/>
      <c r="D275" s="55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</row>
    <row r="276" spans="1:32" ht="12" customHeight="1">
      <c r="A276" s="41"/>
      <c r="B276" s="41"/>
      <c r="C276" s="55"/>
      <c r="D276" s="55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</row>
    <row r="277" spans="1:32" ht="12" customHeight="1">
      <c r="A277" s="41"/>
      <c r="B277" s="41"/>
      <c r="C277" s="55"/>
      <c r="D277" s="55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 ht="12" customHeight="1">
      <c r="A278" s="41"/>
      <c r="B278" s="41"/>
      <c r="C278" s="55"/>
      <c r="D278" s="55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 ht="12" customHeight="1">
      <c r="A279" s="41"/>
      <c r="B279" s="41"/>
      <c r="C279" s="55"/>
      <c r="D279" s="55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 ht="12" customHeight="1">
      <c r="A280" s="41"/>
      <c r="B280" s="41"/>
      <c r="C280" s="55"/>
      <c r="D280" s="55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 ht="12" customHeight="1">
      <c r="A281" s="41"/>
      <c r="B281" s="41"/>
      <c r="C281" s="55"/>
      <c r="D281" s="55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 ht="12" customHeight="1">
      <c r="A282" s="41"/>
      <c r="B282" s="41"/>
      <c r="C282" s="55"/>
      <c r="D282" s="55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 ht="12" customHeight="1">
      <c r="A283" s="41"/>
      <c r="B283" s="41"/>
      <c r="C283" s="55"/>
      <c r="D283" s="55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 ht="12" customHeight="1">
      <c r="A284" s="41"/>
      <c r="B284" s="41"/>
      <c r="C284" s="55"/>
      <c r="D284" s="55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 ht="12" customHeight="1">
      <c r="A285" s="41"/>
      <c r="B285" s="41"/>
      <c r="C285" s="55"/>
      <c r="D285" s="55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 ht="12" customHeight="1">
      <c r="A286" s="41"/>
      <c r="B286" s="41"/>
      <c r="C286" s="55"/>
      <c r="D286" s="55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 ht="12" customHeight="1">
      <c r="A287" s="41"/>
      <c r="B287" s="41"/>
      <c r="C287" s="55"/>
      <c r="D287" s="55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 ht="12" customHeight="1">
      <c r="A288" s="41"/>
      <c r="B288" s="41"/>
      <c r="C288" s="55"/>
      <c r="D288" s="55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 ht="12" customHeight="1">
      <c r="A289" s="41"/>
      <c r="B289" s="41"/>
      <c r="C289" s="55"/>
      <c r="D289" s="55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 ht="12" customHeight="1">
      <c r="A290" s="41"/>
      <c r="B290" s="41"/>
      <c r="C290" s="55"/>
      <c r="D290" s="55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 ht="12" customHeight="1">
      <c r="A291" s="41"/>
      <c r="B291" s="41"/>
      <c r="C291" s="55"/>
      <c r="D291" s="55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 ht="12" customHeight="1">
      <c r="A292" s="41"/>
      <c r="B292" s="41"/>
      <c r="C292" s="55"/>
      <c r="D292" s="55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 ht="12" customHeight="1">
      <c r="A293" s="41"/>
      <c r="B293" s="41"/>
      <c r="C293" s="55"/>
      <c r="D293" s="55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 ht="12" customHeight="1">
      <c r="A294" s="41"/>
      <c r="B294" s="41"/>
      <c r="C294" s="55"/>
      <c r="D294" s="55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 ht="12" customHeight="1">
      <c r="A295" s="41"/>
      <c r="B295" s="41"/>
      <c r="C295" s="55"/>
      <c r="D295" s="55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 ht="12" customHeight="1">
      <c r="A296" s="41"/>
      <c r="B296" s="41"/>
      <c r="C296" s="55"/>
      <c r="D296" s="55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 ht="12" customHeight="1">
      <c r="A297" s="41"/>
      <c r="B297" s="41"/>
      <c r="C297" s="55"/>
      <c r="D297" s="55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 ht="12" customHeight="1">
      <c r="A298" s="41"/>
      <c r="B298" s="41"/>
      <c r="C298" s="55"/>
      <c r="D298" s="55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 ht="12" customHeight="1">
      <c r="A299" s="41"/>
      <c r="B299" s="41"/>
      <c r="C299" s="55"/>
      <c r="D299" s="55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 ht="12" customHeight="1">
      <c r="A300" s="41"/>
      <c r="B300" s="41"/>
      <c r="C300" s="55"/>
      <c r="D300" s="55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</row>
    <row r="301" spans="1:32" ht="12" customHeight="1">
      <c r="A301" s="41"/>
      <c r="B301" s="41"/>
      <c r="C301" s="55"/>
      <c r="D301" s="55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 ht="12" customHeight="1">
      <c r="A302" s="41"/>
      <c r="B302" s="41"/>
      <c r="C302" s="55"/>
      <c r="D302" s="55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 ht="12" customHeight="1">
      <c r="A303" s="41"/>
      <c r="B303" s="41"/>
      <c r="C303" s="55"/>
      <c r="D303" s="55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 ht="12" customHeight="1">
      <c r="A304" s="41"/>
      <c r="B304" s="41"/>
      <c r="C304" s="55"/>
      <c r="D304" s="55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 ht="12" customHeight="1">
      <c r="A305" s="41"/>
      <c r="B305" s="41"/>
      <c r="C305" s="55"/>
      <c r="D305" s="55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 ht="12" customHeight="1">
      <c r="A306" s="41"/>
      <c r="B306" s="41"/>
      <c r="C306" s="55"/>
      <c r="D306" s="55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 ht="12" customHeight="1">
      <c r="A307" s="41"/>
      <c r="B307" s="41"/>
      <c r="C307" s="55"/>
      <c r="D307" s="55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 ht="12" customHeight="1">
      <c r="A308" s="41"/>
      <c r="B308" s="41"/>
      <c r="C308" s="55"/>
      <c r="D308" s="55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 ht="12" customHeight="1">
      <c r="A309" s="41"/>
      <c r="B309" s="41"/>
      <c r="C309" s="55"/>
      <c r="D309" s="55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 ht="12" customHeight="1">
      <c r="A310" s="41"/>
      <c r="B310" s="41"/>
      <c r="C310" s="55"/>
      <c r="D310" s="55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 ht="12" customHeight="1">
      <c r="A311" s="41"/>
      <c r="B311" s="41"/>
      <c r="C311" s="55"/>
      <c r="D311" s="55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 ht="12" customHeight="1">
      <c r="A312" s="41"/>
      <c r="B312" s="41"/>
      <c r="C312" s="55"/>
      <c r="D312" s="55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 ht="12" customHeight="1">
      <c r="A313" s="41"/>
      <c r="B313" s="41"/>
      <c r="C313" s="55"/>
      <c r="D313" s="55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 ht="12" customHeight="1">
      <c r="A314" s="41"/>
      <c r="B314" s="41"/>
      <c r="C314" s="55"/>
      <c r="D314" s="55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 ht="12" customHeight="1">
      <c r="A315" s="41"/>
      <c r="B315" s="41"/>
      <c r="C315" s="55"/>
      <c r="D315" s="55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 ht="12" customHeight="1">
      <c r="A316" s="41"/>
      <c r="B316" s="41"/>
      <c r="C316" s="55"/>
      <c r="D316" s="55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 ht="12" customHeight="1">
      <c r="A317" s="41"/>
      <c r="B317" s="41"/>
      <c r="C317" s="55"/>
      <c r="D317" s="55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 ht="12" customHeight="1">
      <c r="A318" s="41"/>
      <c r="B318" s="41"/>
      <c r="C318" s="55"/>
      <c r="D318" s="55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 ht="12" customHeight="1">
      <c r="A319" s="41"/>
      <c r="B319" s="41"/>
      <c r="C319" s="55"/>
      <c r="D319" s="55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 ht="12" customHeight="1">
      <c r="A320" s="41"/>
      <c r="B320" s="41"/>
      <c r="C320" s="55"/>
      <c r="D320" s="55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 ht="12" customHeight="1">
      <c r="A321" s="41"/>
      <c r="B321" s="41"/>
      <c r="C321" s="55"/>
      <c r="D321" s="55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 ht="12" customHeight="1">
      <c r="A322" s="41"/>
      <c r="B322" s="41"/>
      <c r="C322" s="55"/>
      <c r="D322" s="55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 ht="12" customHeight="1">
      <c r="A323" s="41"/>
      <c r="B323" s="41"/>
      <c r="C323" s="55"/>
      <c r="D323" s="55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 ht="12" customHeight="1">
      <c r="A324" s="41"/>
      <c r="B324" s="41"/>
      <c r="C324" s="55"/>
      <c r="D324" s="55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 ht="12" customHeight="1">
      <c r="A325" s="41"/>
      <c r="B325" s="41"/>
      <c r="C325" s="55"/>
      <c r="D325" s="55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2" ht="12" customHeight="1">
      <c r="A326" s="41"/>
      <c r="B326" s="41"/>
      <c r="C326" s="55"/>
      <c r="D326" s="55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 ht="12" customHeight="1">
      <c r="A327" s="41"/>
      <c r="B327" s="41"/>
      <c r="C327" s="55"/>
      <c r="D327" s="55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 ht="12" customHeight="1">
      <c r="A328" s="41"/>
      <c r="B328" s="41"/>
      <c r="C328" s="55"/>
      <c r="D328" s="55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 ht="12" customHeight="1">
      <c r="A329" s="41"/>
      <c r="B329" s="41"/>
      <c r="C329" s="55"/>
      <c r="D329" s="55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 ht="12" customHeight="1">
      <c r="A330" s="41"/>
      <c r="B330" s="41"/>
      <c r="C330" s="55"/>
      <c r="D330" s="55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 ht="12" customHeight="1">
      <c r="A331" s="41"/>
      <c r="B331" s="41"/>
      <c r="C331" s="55"/>
      <c r="D331" s="55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 ht="12" customHeight="1">
      <c r="A332" s="41"/>
      <c r="B332" s="41"/>
      <c r="C332" s="55"/>
      <c r="D332" s="55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 ht="12" customHeight="1">
      <c r="A333" s="41"/>
      <c r="B333" s="41"/>
      <c r="C333" s="55"/>
      <c r="D333" s="55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 ht="12" customHeight="1">
      <c r="A334" s="41"/>
      <c r="B334" s="41"/>
      <c r="C334" s="55"/>
      <c r="D334" s="55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 ht="12" customHeight="1">
      <c r="A335" s="41"/>
      <c r="B335" s="41"/>
      <c r="C335" s="55"/>
      <c r="D335" s="55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 ht="12" customHeight="1">
      <c r="A336" s="41"/>
      <c r="B336" s="41"/>
      <c r="C336" s="55"/>
      <c r="D336" s="55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ht="12" customHeight="1">
      <c r="A337" s="41"/>
      <c r="B337" s="41"/>
      <c r="C337" s="55"/>
      <c r="D337" s="55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ht="12" customHeight="1">
      <c r="A338" s="41"/>
      <c r="B338" s="41"/>
      <c r="C338" s="55"/>
      <c r="D338" s="55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ht="12" customHeight="1">
      <c r="A339" s="41"/>
      <c r="B339" s="41"/>
      <c r="C339" s="55"/>
      <c r="D339" s="55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ht="12" customHeight="1">
      <c r="A340" s="41"/>
      <c r="B340" s="41"/>
      <c r="C340" s="55"/>
      <c r="D340" s="55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ht="12" customHeight="1">
      <c r="A341" s="41"/>
      <c r="B341" s="41"/>
      <c r="C341" s="55"/>
      <c r="D341" s="55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ht="12" customHeight="1">
      <c r="A342" s="41"/>
      <c r="B342" s="41"/>
      <c r="C342" s="55"/>
      <c r="D342" s="55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ht="12" customHeight="1">
      <c r="A343" s="41"/>
      <c r="B343" s="41"/>
      <c r="C343" s="55"/>
      <c r="D343" s="55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ht="12" customHeight="1">
      <c r="A344" s="41"/>
      <c r="B344" s="41"/>
      <c r="C344" s="55"/>
      <c r="D344" s="55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ht="12" customHeight="1">
      <c r="A345" s="41"/>
      <c r="B345" s="41"/>
      <c r="C345" s="55"/>
      <c r="D345" s="55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ht="12" customHeight="1">
      <c r="A346" s="41"/>
      <c r="B346" s="41"/>
      <c r="C346" s="55"/>
      <c r="D346" s="55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ht="12" customHeight="1">
      <c r="A347" s="41"/>
      <c r="B347" s="41"/>
      <c r="C347" s="55"/>
      <c r="D347" s="55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ht="12" customHeight="1">
      <c r="A348" s="41"/>
      <c r="B348" s="41"/>
      <c r="C348" s="55"/>
      <c r="D348" s="55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ht="12" customHeight="1">
      <c r="A349" s="41"/>
      <c r="B349" s="41"/>
      <c r="C349" s="55"/>
      <c r="D349" s="55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ht="12" customHeight="1">
      <c r="A350" s="41"/>
      <c r="B350" s="41"/>
      <c r="C350" s="55"/>
      <c r="D350" s="55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ht="12" customHeight="1">
      <c r="A351" s="41"/>
      <c r="B351" s="41"/>
      <c r="C351" s="55"/>
      <c r="D351" s="55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ht="12" customHeight="1">
      <c r="A352" s="41"/>
      <c r="B352" s="41"/>
      <c r="C352" s="55"/>
      <c r="D352" s="55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ht="12" customHeight="1">
      <c r="A353" s="41"/>
      <c r="B353" s="41"/>
      <c r="C353" s="55"/>
      <c r="D353" s="55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ht="12" customHeight="1">
      <c r="A354" s="41"/>
      <c r="B354" s="41"/>
      <c r="C354" s="55"/>
      <c r="D354" s="55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ht="12" customHeight="1">
      <c r="A355" s="41"/>
      <c r="B355" s="41"/>
      <c r="C355" s="55"/>
      <c r="D355" s="55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ht="12" customHeight="1">
      <c r="A356" s="41"/>
      <c r="B356" s="41"/>
      <c r="C356" s="55"/>
      <c r="D356" s="55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ht="12" customHeight="1">
      <c r="A357" s="41"/>
      <c r="B357" s="41"/>
      <c r="C357" s="55"/>
      <c r="D357" s="55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ht="12" customHeight="1">
      <c r="A358" s="41"/>
      <c r="B358" s="41"/>
      <c r="C358" s="55"/>
      <c r="D358" s="55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ht="12" customHeight="1">
      <c r="A359" s="41"/>
      <c r="B359" s="41"/>
      <c r="C359" s="55"/>
      <c r="D359" s="55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ht="12" customHeight="1">
      <c r="A360" s="41"/>
      <c r="B360" s="41"/>
      <c r="C360" s="55"/>
      <c r="D360" s="55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ht="12" customHeight="1">
      <c r="A361" s="41"/>
      <c r="B361" s="41"/>
      <c r="C361" s="55"/>
      <c r="D361" s="55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ht="12" customHeight="1">
      <c r="A362" s="41"/>
      <c r="B362" s="41"/>
      <c r="C362" s="55"/>
      <c r="D362" s="55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ht="12" customHeight="1">
      <c r="A363" s="41"/>
      <c r="B363" s="41"/>
      <c r="C363" s="55"/>
      <c r="D363" s="55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ht="12" customHeight="1">
      <c r="A364" s="41"/>
      <c r="B364" s="41"/>
      <c r="C364" s="55"/>
      <c r="D364" s="55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ht="12" customHeight="1">
      <c r="A365" s="41"/>
      <c r="B365" s="41"/>
      <c r="C365" s="55"/>
      <c r="D365" s="55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ht="12" customHeight="1">
      <c r="A366" s="41"/>
      <c r="B366" s="41"/>
      <c r="C366" s="55"/>
      <c r="D366" s="55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ht="12" customHeight="1">
      <c r="A367" s="41"/>
      <c r="B367" s="41"/>
      <c r="C367" s="55"/>
      <c r="D367" s="55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ht="12" customHeight="1">
      <c r="A368" s="41"/>
      <c r="B368" s="41"/>
      <c r="C368" s="55"/>
      <c r="D368" s="55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ht="12" customHeight="1">
      <c r="A369" s="41"/>
      <c r="B369" s="41"/>
      <c r="C369" s="55"/>
      <c r="D369" s="55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ht="12" customHeight="1">
      <c r="A370" s="41"/>
      <c r="B370" s="41"/>
      <c r="C370" s="55"/>
      <c r="D370" s="55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ht="12" customHeight="1">
      <c r="A371" s="41"/>
      <c r="B371" s="41"/>
      <c r="C371" s="55"/>
      <c r="D371" s="55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ht="12" customHeight="1">
      <c r="A372" s="41"/>
      <c r="B372" s="41"/>
      <c r="C372" s="55"/>
      <c r="D372" s="55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ht="12" customHeight="1">
      <c r="A373" s="41"/>
      <c r="B373" s="41"/>
      <c r="C373" s="55"/>
      <c r="D373" s="55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ht="12" customHeight="1">
      <c r="A374" s="41"/>
      <c r="B374" s="41"/>
      <c r="C374" s="55"/>
      <c r="D374" s="55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ht="12" customHeight="1">
      <c r="A375" s="41"/>
      <c r="B375" s="41"/>
      <c r="C375" s="55"/>
      <c r="D375" s="55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ht="12" customHeight="1">
      <c r="A376" s="41"/>
      <c r="B376" s="41"/>
      <c r="C376" s="55"/>
      <c r="D376" s="55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ht="12" customHeight="1">
      <c r="A377" s="41"/>
      <c r="B377" s="41"/>
      <c r="C377" s="55"/>
      <c r="D377" s="55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ht="12" customHeight="1">
      <c r="A378" s="41"/>
      <c r="B378" s="41"/>
      <c r="C378" s="55"/>
      <c r="D378" s="55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ht="12" customHeight="1">
      <c r="A379" s="41"/>
      <c r="B379" s="41"/>
      <c r="C379" s="55"/>
      <c r="D379" s="55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ht="12" customHeight="1">
      <c r="A380" s="41"/>
      <c r="B380" s="41"/>
      <c r="C380" s="55"/>
      <c r="D380" s="55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ht="12" customHeight="1">
      <c r="A381" s="41"/>
      <c r="B381" s="41"/>
      <c r="C381" s="55"/>
      <c r="D381" s="55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ht="12" customHeight="1">
      <c r="A382" s="41"/>
      <c r="B382" s="41"/>
      <c r="C382" s="55"/>
      <c r="D382" s="55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ht="12" customHeight="1">
      <c r="A383" s="41"/>
      <c r="B383" s="41"/>
      <c r="C383" s="55"/>
      <c r="D383" s="55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ht="12" customHeight="1">
      <c r="A384" s="41"/>
      <c r="B384" s="41"/>
      <c r="C384" s="55"/>
      <c r="D384" s="55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ht="12" customHeight="1">
      <c r="A385" s="41"/>
      <c r="B385" s="41"/>
      <c r="C385" s="55"/>
      <c r="D385" s="55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ht="12" customHeight="1">
      <c r="A386" s="41"/>
      <c r="B386" s="41"/>
      <c r="C386" s="55"/>
      <c r="D386" s="55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ht="12" customHeight="1">
      <c r="A387" s="41"/>
      <c r="B387" s="41"/>
      <c r="C387" s="55"/>
      <c r="D387" s="55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ht="12" customHeight="1">
      <c r="A388" s="41"/>
      <c r="B388" s="41"/>
      <c r="C388" s="55"/>
      <c r="D388" s="55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ht="12" customHeight="1">
      <c r="A389" s="41"/>
      <c r="B389" s="41"/>
      <c r="C389" s="55"/>
      <c r="D389" s="55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ht="12" customHeight="1">
      <c r="A390" s="41"/>
      <c r="B390" s="41"/>
      <c r="C390" s="55"/>
      <c r="D390" s="55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ht="12" customHeight="1">
      <c r="A391" s="41"/>
      <c r="B391" s="41"/>
      <c r="C391" s="55"/>
      <c r="D391" s="55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ht="12" customHeight="1">
      <c r="A392" s="41"/>
      <c r="B392" s="41"/>
      <c r="C392" s="55"/>
      <c r="D392" s="55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ht="12" customHeight="1">
      <c r="A393" s="41"/>
      <c r="B393" s="41"/>
      <c r="C393" s="55"/>
      <c r="D393" s="55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ht="12" customHeight="1">
      <c r="A394" s="41"/>
      <c r="B394" s="41"/>
      <c r="C394" s="55"/>
      <c r="D394" s="55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ht="12" customHeight="1">
      <c r="A395" s="41"/>
      <c r="B395" s="41"/>
      <c r="C395" s="55"/>
      <c r="D395" s="55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ht="12" customHeight="1">
      <c r="A396" s="41"/>
      <c r="B396" s="41"/>
      <c r="C396" s="55"/>
      <c r="D396" s="55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ht="12" customHeight="1">
      <c r="A397" s="41"/>
      <c r="B397" s="41"/>
      <c r="C397" s="55"/>
      <c r="D397" s="55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ht="12" customHeight="1">
      <c r="A398" s="41"/>
      <c r="B398" s="41"/>
      <c r="C398" s="55"/>
      <c r="D398" s="55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ht="12" customHeight="1">
      <c r="A399" s="41"/>
      <c r="B399" s="41"/>
      <c r="C399" s="55"/>
      <c r="D399" s="55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ht="12" customHeight="1">
      <c r="A400" s="41"/>
      <c r="B400" s="41"/>
      <c r="C400" s="55"/>
      <c r="D400" s="55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ht="12" customHeight="1">
      <c r="A401" s="41"/>
      <c r="B401" s="41"/>
      <c r="C401" s="55"/>
      <c r="D401" s="55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ht="12" customHeight="1">
      <c r="A402" s="41"/>
      <c r="B402" s="41"/>
      <c r="C402" s="55"/>
      <c r="D402" s="55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ht="12" customHeight="1">
      <c r="A403" s="41"/>
      <c r="B403" s="41"/>
      <c r="C403" s="55"/>
      <c r="D403" s="55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ht="12" customHeight="1">
      <c r="A404" s="41"/>
      <c r="B404" s="41"/>
      <c r="C404" s="55"/>
      <c r="D404" s="55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ht="12" customHeight="1">
      <c r="A405" s="41"/>
      <c r="B405" s="41"/>
      <c r="C405" s="55"/>
      <c r="D405" s="55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ht="12" customHeight="1">
      <c r="A406" s="41"/>
      <c r="B406" s="41"/>
      <c r="C406" s="55"/>
      <c r="D406" s="55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ht="12" customHeight="1">
      <c r="A407" s="41"/>
      <c r="B407" s="41"/>
      <c r="C407" s="55"/>
      <c r="D407" s="55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ht="12" customHeight="1">
      <c r="A408" s="41"/>
      <c r="B408" s="41"/>
      <c r="C408" s="55"/>
      <c r="D408" s="55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ht="12" customHeight="1">
      <c r="A409" s="41"/>
      <c r="B409" s="41"/>
      <c r="C409" s="55"/>
      <c r="D409" s="55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ht="12" customHeight="1">
      <c r="A410" s="41"/>
      <c r="B410" s="41"/>
      <c r="C410" s="55"/>
      <c r="D410" s="55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ht="12" customHeight="1">
      <c r="A411" s="41"/>
      <c r="B411" s="41"/>
      <c r="C411" s="55"/>
      <c r="D411" s="55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ht="12" customHeight="1">
      <c r="A412" s="41"/>
      <c r="B412" s="41"/>
      <c r="C412" s="55"/>
      <c r="D412" s="55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ht="12" customHeight="1">
      <c r="A413" s="41"/>
      <c r="B413" s="41"/>
      <c r="C413" s="55"/>
      <c r="D413" s="55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ht="12" customHeight="1">
      <c r="A414" s="41"/>
      <c r="B414" s="41"/>
      <c r="C414" s="55"/>
      <c r="D414" s="55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ht="12" customHeight="1">
      <c r="A415" s="41"/>
      <c r="B415" s="41"/>
      <c r="C415" s="55"/>
      <c r="D415" s="55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ht="12" customHeight="1">
      <c r="A416" s="41"/>
      <c r="B416" s="41"/>
      <c r="C416" s="55"/>
      <c r="D416" s="55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ht="12" customHeight="1">
      <c r="A417" s="41"/>
      <c r="B417" s="41"/>
      <c r="C417" s="55"/>
      <c r="D417" s="55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ht="12" customHeight="1">
      <c r="A418" s="41"/>
      <c r="B418" s="41"/>
      <c r="C418" s="55"/>
      <c r="D418" s="55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ht="12" customHeight="1">
      <c r="A419" s="41"/>
      <c r="B419" s="41"/>
      <c r="C419" s="55"/>
      <c r="D419" s="55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ht="12" customHeight="1">
      <c r="A420" s="41"/>
      <c r="B420" s="41"/>
      <c r="C420" s="55"/>
      <c r="D420" s="55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ht="12" customHeight="1">
      <c r="A421" s="41"/>
      <c r="B421" s="41"/>
      <c r="C421" s="55"/>
      <c r="D421" s="55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ht="12" customHeight="1">
      <c r="A422" s="41"/>
      <c r="B422" s="41"/>
      <c r="C422" s="55"/>
      <c r="D422" s="55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ht="12" customHeight="1">
      <c r="A423" s="41"/>
      <c r="B423" s="41"/>
      <c r="C423" s="55"/>
      <c r="D423" s="55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ht="12" customHeight="1">
      <c r="A424" s="41"/>
      <c r="B424" s="41"/>
      <c r="C424" s="55"/>
      <c r="D424" s="55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ht="12" customHeight="1">
      <c r="A425" s="41"/>
      <c r="B425" s="41"/>
      <c r="C425" s="55"/>
      <c r="D425" s="55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ht="12" customHeight="1">
      <c r="A426" s="41"/>
      <c r="B426" s="41"/>
      <c r="C426" s="55"/>
      <c r="D426" s="55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ht="12" customHeight="1">
      <c r="A427" s="41"/>
      <c r="B427" s="41"/>
      <c r="C427" s="55"/>
      <c r="D427" s="55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ht="12" customHeight="1">
      <c r="A428" s="41"/>
      <c r="B428" s="41"/>
      <c r="C428" s="55"/>
      <c r="D428" s="55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ht="12" customHeight="1">
      <c r="A429" s="41"/>
      <c r="B429" s="41"/>
      <c r="C429" s="55"/>
      <c r="D429" s="55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ht="12" customHeight="1">
      <c r="A430" s="41"/>
      <c r="B430" s="41"/>
      <c r="C430" s="55"/>
      <c r="D430" s="55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ht="12" customHeight="1">
      <c r="A431" s="41"/>
      <c r="B431" s="41"/>
      <c r="C431" s="55"/>
      <c r="D431" s="55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ht="12" customHeight="1">
      <c r="A432" s="41"/>
      <c r="B432" s="41"/>
      <c r="C432" s="55"/>
      <c r="D432" s="55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ht="12" customHeight="1">
      <c r="A433" s="41"/>
      <c r="B433" s="41"/>
      <c r="C433" s="55"/>
      <c r="D433" s="55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ht="12" customHeight="1">
      <c r="A434" s="41"/>
      <c r="B434" s="41"/>
      <c r="C434" s="55"/>
      <c r="D434" s="55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ht="12" customHeight="1">
      <c r="A435" s="41"/>
      <c r="B435" s="41"/>
      <c r="C435" s="55"/>
      <c r="D435" s="55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ht="12" customHeight="1">
      <c r="A436" s="41"/>
      <c r="B436" s="41"/>
      <c r="C436" s="55"/>
      <c r="D436" s="55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ht="12" customHeight="1">
      <c r="A437" s="41"/>
      <c r="B437" s="41"/>
      <c r="C437" s="55"/>
      <c r="D437" s="55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ht="12" customHeight="1">
      <c r="A438" s="41"/>
      <c r="B438" s="41"/>
      <c r="C438" s="55"/>
      <c r="D438" s="55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ht="12" customHeight="1">
      <c r="A439" s="41"/>
      <c r="B439" s="41"/>
      <c r="C439" s="55"/>
      <c r="D439" s="55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ht="12" customHeight="1">
      <c r="A440" s="41"/>
      <c r="B440" s="41"/>
      <c r="C440" s="55"/>
      <c r="D440" s="55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ht="12" customHeight="1">
      <c r="A441" s="41"/>
      <c r="B441" s="41"/>
      <c r="C441" s="55"/>
      <c r="D441" s="55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ht="12" customHeight="1">
      <c r="A442" s="41"/>
      <c r="B442" s="41"/>
      <c r="C442" s="55"/>
      <c r="D442" s="55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ht="12" customHeight="1">
      <c r="A443" s="41"/>
      <c r="B443" s="41"/>
      <c r="C443" s="55"/>
      <c r="D443" s="55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ht="12" customHeight="1">
      <c r="A444" s="41"/>
      <c r="B444" s="41"/>
      <c r="C444" s="55"/>
      <c r="D444" s="55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ht="12" customHeight="1">
      <c r="A445" s="41"/>
      <c r="B445" s="41"/>
      <c r="C445" s="55"/>
      <c r="D445" s="55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ht="12" customHeight="1">
      <c r="A446" s="41"/>
      <c r="B446" s="41"/>
      <c r="C446" s="55"/>
      <c r="D446" s="55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ht="12" customHeight="1">
      <c r="A447" s="41"/>
      <c r="B447" s="41"/>
      <c r="C447" s="55"/>
      <c r="D447" s="55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ht="12" customHeight="1">
      <c r="A448" s="41"/>
      <c r="B448" s="41"/>
      <c r="C448" s="55"/>
      <c r="D448" s="55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ht="12" customHeight="1">
      <c r="A449" s="41"/>
      <c r="B449" s="41"/>
      <c r="C449" s="55"/>
      <c r="D449" s="55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ht="12" customHeight="1">
      <c r="A450" s="41"/>
      <c r="B450" s="41"/>
      <c r="C450" s="55"/>
      <c r="D450" s="55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ht="12" customHeight="1">
      <c r="A451" s="41"/>
      <c r="B451" s="41"/>
      <c r="C451" s="55"/>
      <c r="D451" s="55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ht="12" customHeight="1">
      <c r="A452" s="41"/>
      <c r="B452" s="41"/>
      <c r="C452" s="55"/>
      <c r="D452" s="55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ht="12" customHeight="1">
      <c r="A453" s="41"/>
      <c r="B453" s="41"/>
      <c r="C453" s="55"/>
      <c r="D453" s="55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 ht="12" customHeight="1">
      <c r="A454" s="41"/>
      <c r="B454" s="41"/>
      <c r="C454" s="55"/>
      <c r="D454" s="55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 ht="12" customHeight="1">
      <c r="A455" s="41"/>
      <c r="B455" s="41"/>
      <c r="C455" s="55"/>
      <c r="D455" s="55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 ht="12" customHeight="1">
      <c r="A456" s="41"/>
      <c r="B456" s="41"/>
      <c r="C456" s="55"/>
      <c r="D456" s="55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 ht="12" customHeight="1">
      <c r="A457" s="41"/>
      <c r="B457" s="41"/>
      <c r="C457" s="55"/>
      <c r="D457" s="55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 ht="12" customHeight="1">
      <c r="A458" s="41"/>
      <c r="B458" s="41"/>
      <c r="C458" s="55"/>
      <c r="D458" s="55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 ht="12" customHeight="1">
      <c r="A459" s="41"/>
      <c r="B459" s="41"/>
      <c r="C459" s="55"/>
      <c r="D459" s="55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 ht="12" customHeight="1">
      <c r="A460" s="41"/>
      <c r="B460" s="41"/>
      <c r="C460" s="55"/>
      <c r="D460" s="55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ht="12" customHeight="1">
      <c r="A461" s="41"/>
      <c r="B461" s="41"/>
      <c r="C461" s="55"/>
      <c r="D461" s="55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 ht="12" customHeight="1">
      <c r="A462" s="41"/>
      <c r="B462" s="41"/>
      <c r="C462" s="55"/>
      <c r="D462" s="55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 ht="12" customHeight="1">
      <c r="A463" s="41"/>
      <c r="B463" s="41"/>
      <c r="C463" s="55"/>
      <c r="D463" s="55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 ht="12" customHeight="1">
      <c r="A464" s="41"/>
      <c r="B464" s="41"/>
      <c r="C464" s="55"/>
      <c r="D464" s="55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 ht="12" customHeight="1">
      <c r="A465" s="41"/>
      <c r="B465" s="41"/>
      <c r="C465" s="55"/>
      <c r="D465" s="55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 ht="12" customHeight="1">
      <c r="A466" s="41"/>
      <c r="B466" s="41"/>
      <c r="C466" s="55"/>
      <c r="D466" s="55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 ht="12" customHeight="1">
      <c r="A467" s="41"/>
      <c r="B467" s="41"/>
      <c r="C467" s="55"/>
      <c r="D467" s="55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 ht="12" customHeight="1">
      <c r="A468" s="41"/>
      <c r="B468" s="41"/>
      <c r="C468" s="55"/>
      <c r="D468" s="55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 ht="12" customHeight="1">
      <c r="A469" s="41"/>
      <c r="B469" s="41"/>
      <c r="C469" s="55"/>
      <c r="D469" s="55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 ht="12" customHeight="1">
      <c r="A470" s="41"/>
      <c r="B470" s="41"/>
      <c r="C470" s="55"/>
      <c r="D470" s="55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 ht="12" customHeight="1">
      <c r="A471" s="41"/>
      <c r="B471" s="41"/>
      <c r="C471" s="55"/>
      <c r="D471" s="55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 ht="12" customHeight="1">
      <c r="A472" s="41"/>
      <c r="B472" s="41"/>
      <c r="C472" s="55"/>
      <c r="D472" s="55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 ht="12" customHeight="1">
      <c r="A473" s="41"/>
      <c r="B473" s="41"/>
      <c r="C473" s="55"/>
      <c r="D473" s="55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 ht="12" customHeight="1">
      <c r="A474" s="41"/>
      <c r="B474" s="41"/>
      <c r="C474" s="55"/>
      <c r="D474" s="55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 ht="12" customHeight="1">
      <c r="A475" s="41"/>
      <c r="B475" s="41"/>
      <c r="C475" s="55"/>
      <c r="D475" s="55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1:32" ht="12" customHeight="1">
      <c r="A476" s="41"/>
      <c r="B476" s="41"/>
      <c r="C476" s="55"/>
      <c r="D476" s="55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 ht="12" customHeight="1">
      <c r="A477" s="41"/>
      <c r="B477" s="41"/>
      <c r="C477" s="55"/>
      <c r="D477" s="55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 ht="12" customHeight="1">
      <c r="A478" s="41"/>
      <c r="B478" s="41"/>
      <c r="C478" s="55"/>
      <c r="D478" s="55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 ht="12" customHeight="1">
      <c r="A479" s="41"/>
      <c r="B479" s="41"/>
      <c r="C479" s="55"/>
      <c r="D479" s="55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 ht="12" customHeight="1">
      <c r="A480" s="41"/>
      <c r="B480" s="41"/>
      <c r="C480" s="55"/>
      <c r="D480" s="55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 ht="12" customHeight="1">
      <c r="A481" s="41"/>
      <c r="B481" s="41"/>
      <c r="C481" s="55"/>
      <c r="D481" s="55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 ht="12" customHeight="1">
      <c r="A482" s="41"/>
      <c r="B482" s="41"/>
      <c r="C482" s="55"/>
      <c r="D482" s="55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ht="12" customHeight="1">
      <c r="A483" s="41"/>
      <c r="B483" s="41"/>
      <c r="C483" s="55"/>
      <c r="D483" s="55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 ht="12" customHeight="1">
      <c r="A484" s="41"/>
      <c r="B484" s="41"/>
      <c r="C484" s="55"/>
      <c r="D484" s="55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 ht="12" customHeight="1">
      <c r="A485" s="41"/>
      <c r="B485" s="41"/>
      <c r="C485" s="55"/>
      <c r="D485" s="55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 ht="12" customHeight="1">
      <c r="A486" s="41"/>
      <c r="B486" s="41"/>
      <c r="C486" s="55"/>
      <c r="D486" s="55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 ht="12" customHeight="1">
      <c r="A487" s="41"/>
      <c r="B487" s="41"/>
      <c r="C487" s="55"/>
      <c r="D487" s="55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 ht="12" customHeight="1">
      <c r="A488" s="41"/>
      <c r="B488" s="41"/>
      <c r="C488" s="55"/>
      <c r="D488" s="55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 ht="12" customHeight="1">
      <c r="A489" s="41"/>
      <c r="B489" s="41"/>
      <c r="C489" s="55"/>
      <c r="D489" s="55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 ht="12" customHeight="1">
      <c r="A490" s="41"/>
      <c r="B490" s="41"/>
      <c r="C490" s="55"/>
      <c r="D490" s="55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 ht="12" customHeight="1">
      <c r="A491" s="41"/>
      <c r="B491" s="41"/>
      <c r="C491" s="55"/>
      <c r="D491" s="55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 ht="12" customHeight="1">
      <c r="A492" s="41"/>
      <c r="B492" s="41"/>
      <c r="C492" s="55"/>
      <c r="D492" s="55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 ht="12" customHeight="1">
      <c r="A493" s="41"/>
      <c r="B493" s="41"/>
      <c r="C493" s="55"/>
      <c r="D493" s="55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 ht="12" customHeight="1">
      <c r="A494" s="41"/>
      <c r="B494" s="41"/>
      <c r="C494" s="55"/>
      <c r="D494" s="55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 ht="12" customHeight="1">
      <c r="A495" s="41"/>
      <c r="B495" s="41"/>
      <c r="C495" s="55"/>
      <c r="D495" s="55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 ht="12" customHeight="1">
      <c r="A496" s="41"/>
      <c r="B496" s="41"/>
      <c r="C496" s="55"/>
      <c r="D496" s="55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 ht="12" customHeight="1">
      <c r="A497" s="41"/>
      <c r="B497" s="41"/>
      <c r="C497" s="55"/>
      <c r="D497" s="55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 ht="12" customHeight="1">
      <c r="A498" s="41"/>
      <c r="B498" s="41"/>
      <c r="C498" s="55"/>
      <c r="D498" s="55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 ht="12" customHeight="1">
      <c r="A499" s="41"/>
      <c r="B499" s="41"/>
      <c r="C499" s="55"/>
      <c r="D499" s="55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 ht="12" customHeight="1">
      <c r="A500" s="41"/>
      <c r="B500" s="41"/>
      <c r="C500" s="55"/>
      <c r="D500" s="55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1:32" ht="12" customHeight="1">
      <c r="A501" s="41"/>
      <c r="B501" s="41"/>
      <c r="C501" s="55"/>
      <c r="D501" s="55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 ht="12" customHeight="1">
      <c r="A502" s="41"/>
      <c r="B502" s="41"/>
      <c r="C502" s="55"/>
      <c r="D502" s="55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 ht="12" customHeight="1">
      <c r="A503" s="41"/>
      <c r="B503" s="41"/>
      <c r="C503" s="55"/>
      <c r="D503" s="55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 ht="12" customHeight="1">
      <c r="A504" s="41"/>
      <c r="B504" s="41"/>
      <c r="C504" s="55"/>
      <c r="D504" s="55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 ht="12" customHeight="1">
      <c r="A505" s="41"/>
      <c r="B505" s="41"/>
      <c r="C505" s="55"/>
      <c r="D505" s="55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 ht="12" customHeight="1">
      <c r="A506" s="41"/>
      <c r="B506" s="41"/>
      <c r="C506" s="55"/>
      <c r="D506" s="55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ht="12" customHeight="1">
      <c r="A507" s="41"/>
      <c r="B507" s="41"/>
      <c r="C507" s="55"/>
      <c r="D507" s="55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 ht="12" customHeight="1">
      <c r="A508" s="41"/>
      <c r="B508" s="41"/>
      <c r="C508" s="55"/>
      <c r="D508" s="55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 ht="12" customHeight="1">
      <c r="A509" s="41"/>
      <c r="B509" s="41"/>
      <c r="C509" s="55"/>
      <c r="D509" s="55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 ht="12" customHeight="1">
      <c r="A510" s="41"/>
      <c r="B510" s="41"/>
      <c r="C510" s="55"/>
      <c r="D510" s="55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 ht="12" customHeight="1">
      <c r="A511" s="41"/>
      <c r="B511" s="41"/>
      <c r="C511" s="55"/>
      <c r="D511" s="55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 ht="12" customHeight="1">
      <c r="A512" s="41"/>
      <c r="B512" s="41"/>
      <c r="C512" s="55"/>
      <c r="D512" s="55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 ht="12" customHeight="1">
      <c r="A513" s="41"/>
      <c r="B513" s="41"/>
      <c r="C513" s="55"/>
      <c r="D513" s="55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 ht="12" customHeight="1">
      <c r="A514" s="41"/>
      <c r="B514" s="41"/>
      <c r="C514" s="55"/>
      <c r="D514" s="55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 ht="12" customHeight="1">
      <c r="A515" s="41"/>
      <c r="B515" s="41"/>
      <c r="C515" s="55"/>
      <c r="D515" s="55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 ht="12" customHeight="1">
      <c r="A516" s="41"/>
      <c r="B516" s="41"/>
      <c r="C516" s="55"/>
      <c r="D516" s="55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 ht="12" customHeight="1">
      <c r="A517" s="41"/>
      <c r="B517" s="41"/>
      <c r="C517" s="55"/>
      <c r="D517" s="55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 ht="12" customHeight="1">
      <c r="A518" s="41"/>
      <c r="B518" s="41"/>
      <c r="C518" s="55"/>
      <c r="D518" s="55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 ht="12" customHeight="1">
      <c r="A519" s="41"/>
      <c r="B519" s="41"/>
      <c r="C519" s="55"/>
      <c r="D519" s="55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 ht="12" customHeight="1">
      <c r="A520" s="41"/>
      <c r="B520" s="41"/>
      <c r="C520" s="55"/>
      <c r="D520" s="55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 ht="12" customHeight="1">
      <c r="A521" s="41"/>
      <c r="B521" s="41"/>
      <c r="C521" s="55"/>
      <c r="D521" s="55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 ht="12" customHeight="1">
      <c r="A522" s="41"/>
      <c r="B522" s="41"/>
      <c r="C522" s="55"/>
      <c r="D522" s="55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 ht="12" customHeight="1">
      <c r="A523" s="41"/>
      <c r="B523" s="41"/>
      <c r="C523" s="55"/>
      <c r="D523" s="55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 ht="12" customHeight="1">
      <c r="A524" s="41"/>
      <c r="B524" s="41"/>
      <c r="C524" s="55"/>
      <c r="D524" s="55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 ht="12" customHeight="1">
      <c r="A525" s="41"/>
      <c r="B525" s="41"/>
      <c r="C525" s="55"/>
      <c r="D525" s="55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1:32" ht="12" customHeight="1">
      <c r="A526" s="41"/>
      <c r="B526" s="41"/>
      <c r="C526" s="55"/>
      <c r="D526" s="55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 ht="12" customHeight="1">
      <c r="A527" s="41"/>
      <c r="B527" s="41"/>
      <c r="C527" s="55"/>
      <c r="D527" s="55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 ht="12" customHeight="1">
      <c r="A528" s="41"/>
      <c r="B528" s="41"/>
      <c r="C528" s="55"/>
      <c r="D528" s="55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ht="12" customHeight="1">
      <c r="A529" s="41"/>
      <c r="B529" s="41"/>
      <c r="C529" s="55"/>
      <c r="D529" s="55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 ht="12" customHeight="1">
      <c r="A530" s="41"/>
      <c r="B530" s="41"/>
      <c r="C530" s="55"/>
      <c r="D530" s="55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 ht="12" customHeight="1">
      <c r="A531" s="41"/>
      <c r="B531" s="41"/>
      <c r="C531" s="55"/>
      <c r="D531" s="55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 ht="12" customHeight="1">
      <c r="A532" s="41"/>
      <c r="B532" s="41"/>
      <c r="C532" s="55"/>
      <c r="D532" s="55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 ht="12" customHeight="1">
      <c r="A533" s="41"/>
      <c r="B533" s="41"/>
      <c r="C533" s="55"/>
      <c r="D533" s="55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 ht="12" customHeight="1">
      <c r="A534" s="41"/>
      <c r="B534" s="41"/>
      <c r="C534" s="55"/>
      <c r="D534" s="55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 ht="12" customHeight="1">
      <c r="A535" s="41"/>
      <c r="B535" s="41"/>
      <c r="C535" s="55"/>
      <c r="D535" s="55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 ht="12" customHeight="1">
      <c r="A536" s="41"/>
      <c r="B536" s="41"/>
      <c r="C536" s="55"/>
      <c r="D536" s="55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 ht="12" customHeight="1">
      <c r="A537" s="41"/>
      <c r="B537" s="41"/>
      <c r="C537" s="55"/>
      <c r="D537" s="55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 ht="12" customHeight="1">
      <c r="A538" s="41"/>
      <c r="B538" s="41"/>
      <c r="C538" s="55"/>
      <c r="D538" s="55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 ht="12" customHeight="1">
      <c r="A539" s="41"/>
      <c r="B539" s="41"/>
      <c r="C539" s="55"/>
      <c r="D539" s="55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 ht="12" customHeight="1">
      <c r="A540" s="41"/>
      <c r="B540" s="41"/>
      <c r="C540" s="55"/>
      <c r="D540" s="55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 ht="12" customHeight="1">
      <c r="A541" s="41"/>
      <c r="B541" s="41"/>
      <c r="C541" s="55"/>
      <c r="D541" s="55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 ht="12" customHeight="1">
      <c r="A542" s="41"/>
      <c r="B542" s="41"/>
      <c r="C542" s="55"/>
      <c r="D542" s="55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 ht="12" customHeight="1">
      <c r="A543" s="41"/>
      <c r="B543" s="41"/>
      <c r="C543" s="55"/>
      <c r="D543" s="55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 ht="12" customHeight="1">
      <c r="A544" s="41"/>
      <c r="B544" s="41"/>
      <c r="C544" s="55"/>
      <c r="D544" s="55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 ht="12" customHeight="1">
      <c r="A545" s="41"/>
      <c r="B545" s="41"/>
      <c r="C545" s="55"/>
      <c r="D545" s="55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 ht="12" customHeight="1">
      <c r="A546" s="41"/>
      <c r="B546" s="41"/>
      <c r="C546" s="55"/>
      <c r="D546" s="55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 ht="12" customHeight="1">
      <c r="A547" s="41"/>
      <c r="B547" s="41"/>
      <c r="C547" s="55"/>
      <c r="D547" s="55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 ht="12" customHeight="1">
      <c r="A548" s="41"/>
      <c r="B548" s="41"/>
      <c r="C548" s="55"/>
      <c r="D548" s="55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 ht="12" customHeight="1">
      <c r="A549" s="41"/>
      <c r="B549" s="41"/>
      <c r="C549" s="55"/>
      <c r="D549" s="55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 ht="12" customHeight="1">
      <c r="A550" s="41"/>
      <c r="B550" s="41"/>
      <c r="C550" s="55"/>
      <c r="D550" s="55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1:32" ht="12" customHeight="1">
      <c r="A551" s="41"/>
      <c r="B551" s="41"/>
      <c r="C551" s="55"/>
      <c r="D551" s="55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1:32" ht="12" customHeight="1">
      <c r="A552" s="41"/>
      <c r="B552" s="41"/>
      <c r="C552" s="55"/>
      <c r="D552" s="55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 ht="12" customHeight="1">
      <c r="A553" s="41"/>
      <c r="B553" s="41"/>
      <c r="C553" s="55"/>
      <c r="D553" s="55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 ht="12" customHeight="1">
      <c r="A554" s="41"/>
      <c r="B554" s="41"/>
      <c r="C554" s="55"/>
      <c r="D554" s="55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 ht="12" customHeight="1">
      <c r="A555" s="41"/>
      <c r="B555" s="41"/>
      <c r="C555" s="55"/>
      <c r="D555" s="55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 ht="12" customHeight="1">
      <c r="A556" s="41"/>
      <c r="B556" s="41"/>
      <c r="C556" s="55"/>
      <c r="D556" s="55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 ht="12" customHeight="1">
      <c r="A557" s="41"/>
      <c r="B557" s="41"/>
      <c r="C557" s="55"/>
      <c r="D557" s="55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 ht="12" customHeight="1">
      <c r="A558" s="41"/>
      <c r="B558" s="41"/>
      <c r="C558" s="55"/>
      <c r="D558" s="55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 ht="12" customHeight="1">
      <c r="A559" s="41"/>
      <c r="B559" s="41"/>
      <c r="C559" s="55"/>
      <c r="D559" s="55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 ht="12" customHeight="1">
      <c r="A560" s="41"/>
      <c r="B560" s="41"/>
      <c r="C560" s="55"/>
      <c r="D560" s="55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 ht="12" customHeight="1">
      <c r="A561" s="41"/>
      <c r="B561" s="41"/>
      <c r="C561" s="55"/>
      <c r="D561" s="55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 ht="12" customHeight="1">
      <c r="A562" s="41"/>
      <c r="B562" s="41"/>
      <c r="C562" s="55"/>
      <c r="D562" s="55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 ht="12" customHeight="1">
      <c r="A563" s="41"/>
      <c r="B563" s="41"/>
      <c r="C563" s="55"/>
      <c r="D563" s="55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 ht="12" customHeight="1">
      <c r="A564" s="41"/>
      <c r="B564" s="41"/>
      <c r="C564" s="55"/>
      <c r="D564" s="55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 ht="12" customHeight="1">
      <c r="A565" s="41"/>
      <c r="B565" s="41"/>
      <c r="C565" s="55"/>
      <c r="D565" s="55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 ht="12" customHeight="1">
      <c r="A566" s="41"/>
      <c r="B566" s="41"/>
      <c r="C566" s="55"/>
      <c r="D566" s="55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 ht="12" customHeight="1">
      <c r="A567" s="41"/>
      <c r="B567" s="41"/>
      <c r="C567" s="55"/>
      <c r="D567" s="55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 ht="12" customHeight="1">
      <c r="A568" s="41"/>
      <c r="B568" s="41"/>
      <c r="C568" s="55"/>
      <c r="D568" s="55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 ht="12" customHeight="1">
      <c r="A569" s="41"/>
      <c r="B569" s="41"/>
      <c r="C569" s="55"/>
      <c r="D569" s="55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 ht="12" customHeight="1">
      <c r="A570" s="41"/>
      <c r="B570" s="41"/>
      <c r="C570" s="55"/>
      <c r="D570" s="55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 ht="12" customHeight="1">
      <c r="A571" s="41"/>
      <c r="B571" s="41"/>
      <c r="C571" s="55"/>
      <c r="D571" s="55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 ht="12" customHeight="1">
      <c r="A572" s="41"/>
      <c r="B572" s="41"/>
      <c r="C572" s="55"/>
      <c r="D572" s="55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 ht="12" customHeight="1">
      <c r="A573" s="41"/>
      <c r="B573" s="41"/>
      <c r="C573" s="55"/>
      <c r="D573" s="55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 ht="12" customHeight="1">
      <c r="A574" s="41"/>
      <c r="B574" s="41"/>
      <c r="C574" s="55"/>
      <c r="D574" s="55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 ht="12" customHeight="1">
      <c r="A575" s="41"/>
      <c r="B575" s="41"/>
      <c r="C575" s="55"/>
      <c r="D575" s="55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1:32" ht="12" customHeight="1">
      <c r="A576" s="41"/>
      <c r="B576" s="41"/>
      <c r="C576" s="55"/>
      <c r="D576" s="55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1:32" ht="12" customHeight="1">
      <c r="A577" s="41"/>
      <c r="B577" s="41"/>
      <c r="C577" s="55"/>
      <c r="D577" s="55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3:32" ht="12" customHeight="1">
      <c r="C578" s="55"/>
      <c r="D578" s="55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3:32" ht="12" customHeight="1">
      <c r="C579" s="55"/>
      <c r="D579" s="55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3:32" ht="12" customHeight="1">
      <c r="C580" s="55"/>
      <c r="D580" s="55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3:32" ht="12" customHeight="1">
      <c r="C581" s="55"/>
      <c r="D581" s="55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3:32" ht="12" customHeight="1">
      <c r="C582" s="55"/>
      <c r="D582" s="55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3:32" ht="12" customHeight="1">
      <c r="C583" s="55"/>
      <c r="D583" s="55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3:32" ht="12" customHeight="1">
      <c r="C584" s="55"/>
      <c r="D584" s="55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3:32" ht="12" customHeight="1">
      <c r="C585" s="55"/>
      <c r="D585" s="55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3:32" ht="12" customHeight="1">
      <c r="C586" s="55"/>
      <c r="D586" s="55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3:32" ht="12" customHeight="1">
      <c r="C587" s="55"/>
      <c r="D587" s="55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IOANA-ALINA BURLA</cp:lastModifiedBy>
  <cp:lastPrinted>2020-04-30T08:15:46Z</cp:lastPrinted>
  <dcterms:created xsi:type="dcterms:W3CDTF">1996-10-14T23:33:28Z</dcterms:created>
  <dcterms:modified xsi:type="dcterms:W3CDTF">2020-05-14T16:27:20Z</dcterms:modified>
  <cp:category/>
  <cp:version/>
  <cp:contentType/>
  <cp:contentStatus/>
</cp:coreProperties>
</file>