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05" yWindow="105" windowWidth="11550" windowHeight="9015" activeTab="3"/>
  </bookViews>
  <sheets>
    <sheet name="A 1 Sinteza executie trim. II " sheetId="1" r:id="rId1"/>
    <sheet name="Anexa 2 " sheetId="2" r:id="rId2"/>
    <sheet name="A 3 ch personal pe bugete" sheetId="3" r:id="rId3"/>
    <sheet name="A 4 OPC BS p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 localSheetId="0">'A 1 Sinteza executie trim. II '!_Macros_Import_.qbop</definedName>
    <definedName name="_Macros_Import_.qbop" localSheetId="2">'A 3 ch personal pe bugete'!_Macros_Import_.qbop</definedName>
    <definedName name="_Macros_Import_.qbop" localSheetId="3">'A 4 OPC BS p'!_Macros_Import_.qbop</definedName>
    <definedName name="_Macros_Import_.qbop" localSheetId="1">'Anexa 2 '!_Macros_Import_.qbop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 localSheetId="0">WEO '[12]LINK'!$A$1:$A$42</definedName>
    <definedName name="a" localSheetId="2">WEO '[12]LINK'!$A$1:$A$42</definedName>
    <definedName name="a" localSheetId="3">WEO '[12]LINK'!$A$1:$A$42</definedName>
    <definedName name="a" localSheetId="1">WEO '[12]LINK'!$A$1:$A$42</definedName>
    <definedName name="a">WEO '[12]LINK'!$A$1:$A$42</definedName>
    <definedName name="a_11" localSheetId="0">WEO '[12]LINK'!$A$1:$A$42</definedName>
    <definedName name="a_11" localSheetId="2">WEO '[12]LINK'!$A$1:$A$42</definedName>
    <definedName name="a_11" localSheetId="3">WEO '[12]LINK'!$A$1:$A$42</definedName>
    <definedName name="a_11" localSheetId="1">WEO '[12]LINK'!$A$1:$A$42</definedName>
    <definedName name="a_11">WEO '[12]LINK'!$A$1:$A$42</definedName>
    <definedName name="a_14">#REF!</definedName>
    <definedName name="a_15" localSheetId="0">WEO '[12]LINK'!$A$1:$A$42</definedName>
    <definedName name="a_15" localSheetId="2">WEO '[12]LINK'!$A$1:$A$42</definedName>
    <definedName name="a_15" localSheetId="3">WEO '[12]LINK'!$A$1:$A$42</definedName>
    <definedName name="a_15" localSheetId="1">WEO '[12]LINK'!$A$1:$A$42</definedName>
    <definedName name="a_15">WEO '[12]LINK'!$A$1:$A$42</definedName>
    <definedName name="a_17" localSheetId="0">WEO '[12]LINK'!$A$1:$A$42</definedName>
    <definedName name="a_17" localSheetId="2">WEO '[12]LINK'!$A$1:$A$42</definedName>
    <definedName name="a_17" localSheetId="3">WEO '[12]LINK'!$A$1:$A$42</definedName>
    <definedName name="a_17" localSheetId="1">WEO '[12]LINK'!$A$1:$A$42</definedName>
    <definedName name="a_17">WEO '[12]LINK'!$A$1:$A$42</definedName>
    <definedName name="a_2">#REF!</definedName>
    <definedName name="a_20" localSheetId="0">WEO '[12]LINK'!$A$1:$A$42</definedName>
    <definedName name="a_20" localSheetId="2">WEO '[12]LINK'!$A$1:$A$42</definedName>
    <definedName name="a_20" localSheetId="3">WEO '[12]LINK'!$A$1:$A$42</definedName>
    <definedName name="a_20" localSheetId="1">WEO '[12]LINK'!$A$1:$A$42</definedName>
    <definedName name="a_20">WEO '[12]LINK'!$A$1:$A$42</definedName>
    <definedName name="a_22" localSheetId="0">WEO '[12]LINK'!$A$1:$A$42</definedName>
    <definedName name="a_22" localSheetId="2">WEO '[12]LINK'!$A$1:$A$42</definedName>
    <definedName name="a_22" localSheetId="3">WEO '[12]LINK'!$A$1:$A$42</definedName>
    <definedName name="a_22" localSheetId="1">WEO '[12]LINK'!$A$1:$A$42</definedName>
    <definedName name="a_22">WEO '[12]LINK'!$A$1:$A$42</definedName>
    <definedName name="a_24" localSheetId="0">WEO '[12]LINK'!$A$1:$A$42</definedName>
    <definedName name="a_24" localSheetId="2">WEO '[12]LINK'!$A$1:$A$42</definedName>
    <definedName name="a_24" localSheetId="3">WEO '[12]LINK'!$A$1:$A$42</definedName>
    <definedName name="a_24" localSheetId="1">WEO '[12]LINK'!$A$1:$A$42</definedName>
    <definedName name="a_24">WEO '[12]LINK'!$A$1:$A$42</definedName>
    <definedName name="a_25">#REF!</definedName>
    <definedName name="a_28" localSheetId="0">WEO '[12]LINK'!$A$1:$A$42</definedName>
    <definedName name="a_28" localSheetId="2">WEO '[12]LINK'!$A$1:$A$42</definedName>
    <definedName name="a_28" localSheetId="3">WEO '[12]LINK'!$A$1:$A$42</definedName>
    <definedName name="a_28" localSheetId="1">WEO '[12]LINK'!$A$1:$A$42</definedName>
    <definedName name="a_28">WEO '[12]LINK'!$A$1:$A$42</definedName>
    <definedName name="a_37" localSheetId="0">WEO '[12]LINK'!$A$1:$A$42</definedName>
    <definedName name="a_37" localSheetId="2">WEO '[12]LINK'!$A$1:$A$42</definedName>
    <definedName name="a_37" localSheetId="3">WEO '[12]LINK'!$A$1:$A$42</definedName>
    <definedName name="a_37" localSheetId="1">WEO '[12]LINK'!$A$1:$A$42</definedName>
    <definedName name="a_37">WEO '[12]LINK'!$A$1:$A$42</definedName>
    <definedName name="a_38" localSheetId="0">WEO '[12]LINK'!$A$1:$A$42</definedName>
    <definedName name="a_38" localSheetId="2">WEO '[12]LINK'!$A$1:$A$42</definedName>
    <definedName name="a_38" localSheetId="3">WEO '[12]LINK'!$A$1:$A$42</definedName>
    <definedName name="a_38" localSheetId="1">WEO '[12]LINK'!$A$1:$A$42</definedName>
    <definedName name="a_38">WEO '[12]LINK'!$A$1:$A$42</definedName>
    <definedName name="a_46" localSheetId="0">WEO '[12]LINK'!$A$1:$A$42</definedName>
    <definedName name="a_46" localSheetId="2">WEO '[12]LINK'!$A$1:$A$42</definedName>
    <definedName name="a_46" localSheetId="3">WEO '[12]LINK'!$A$1:$A$42</definedName>
    <definedName name="a_46" localSheetId="1">WEO '[12]LINK'!$A$1:$A$42</definedName>
    <definedName name="a_46">WEO '[12]LINK'!$A$1:$A$42</definedName>
    <definedName name="a_47" localSheetId="0">WEO '[12]LINK'!$A$1:$A$42</definedName>
    <definedName name="a_47" localSheetId="2">WEO '[12]LINK'!$A$1:$A$42</definedName>
    <definedName name="a_47" localSheetId="3">WEO '[12]LINK'!$A$1:$A$42</definedName>
    <definedName name="a_47" localSheetId="1">WEO '[12]LINK'!$A$1:$A$42</definedName>
    <definedName name="a_47">WEO '[12]LINK'!$A$1:$A$42</definedName>
    <definedName name="a_49" localSheetId="0">WEO '[12]LINK'!$A$1:$A$42</definedName>
    <definedName name="a_49" localSheetId="2">WEO '[12]LINK'!$A$1:$A$42</definedName>
    <definedName name="a_49" localSheetId="3">WEO '[12]LINK'!$A$1:$A$42</definedName>
    <definedName name="a_49" localSheetId="1">WEO '[12]LINK'!$A$1:$A$42</definedName>
    <definedName name="a_49">WEO '[12]LINK'!$A$1:$A$42</definedName>
    <definedName name="a_54" localSheetId="0">WEO '[12]LINK'!$A$1:$A$42</definedName>
    <definedName name="a_54" localSheetId="2">WEO '[12]LINK'!$A$1:$A$42</definedName>
    <definedName name="a_54" localSheetId="3">WEO '[12]LINK'!$A$1:$A$42</definedName>
    <definedName name="a_54" localSheetId="1">WEO '[12]LINK'!$A$1:$A$42</definedName>
    <definedName name="a_54">WEO '[12]LINK'!$A$1:$A$42</definedName>
    <definedName name="a_55" localSheetId="0">WEO '[12]LINK'!$A$1:$A$42</definedName>
    <definedName name="a_55" localSheetId="2">WEO '[12]LINK'!$A$1:$A$42</definedName>
    <definedName name="a_55" localSheetId="3">WEO '[12]LINK'!$A$1:$A$42</definedName>
    <definedName name="a_55" localSheetId="1">WEO '[12]LINK'!$A$1:$A$42</definedName>
    <definedName name="a_55">WEO '[12]LINK'!$A$1:$A$42</definedName>
    <definedName name="a_56" localSheetId="0">WEO '[12]LINK'!$A$1:$A$42</definedName>
    <definedName name="a_56" localSheetId="2">WEO '[12]LINK'!$A$1:$A$42</definedName>
    <definedName name="a_56" localSheetId="3">WEO '[12]LINK'!$A$1:$A$42</definedName>
    <definedName name="a_56" localSheetId="1">WEO '[12]LINK'!$A$1:$A$42</definedName>
    <definedName name="a_56">WEO '[12]LINK'!$A$1:$A$42</definedName>
    <definedName name="a_57" localSheetId="0">WEO '[12]LINK'!$A$1:$A$42</definedName>
    <definedName name="a_57" localSheetId="2">WEO '[12]LINK'!$A$1:$A$42</definedName>
    <definedName name="a_57" localSheetId="3">WEO '[12]LINK'!$A$1:$A$42</definedName>
    <definedName name="a_57" localSheetId="1">WEO '[12]LINK'!$A$1:$A$42</definedName>
    <definedName name="a_57">WEO '[12]LINK'!$A$1:$A$42</definedName>
    <definedName name="a_61" localSheetId="0">WEO '[12]LINK'!$A$1:$A$42</definedName>
    <definedName name="a_61" localSheetId="2">WEO '[12]LINK'!$A$1:$A$42</definedName>
    <definedName name="a_61" localSheetId="3">WEO '[12]LINK'!$A$1:$A$42</definedName>
    <definedName name="a_61" localSheetId="1">WEO '[12]LINK'!$A$1:$A$42</definedName>
    <definedName name="a_61">WEO '[12]LINK'!$A$1:$A$42</definedName>
    <definedName name="a_64" localSheetId="0">WEO '[12]LINK'!$A$1:$A$42</definedName>
    <definedName name="a_64" localSheetId="2">WEO '[12]LINK'!$A$1:$A$42</definedName>
    <definedName name="a_64" localSheetId="3">WEO '[12]LINK'!$A$1:$A$42</definedName>
    <definedName name="a_64" localSheetId="1">WEO '[12]LINK'!$A$1:$A$42</definedName>
    <definedName name="a_64">WEO '[12]LINK'!$A$1:$A$42</definedName>
    <definedName name="a_65" localSheetId="0">WEO '[12]LINK'!$A$1:$A$42</definedName>
    <definedName name="a_65" localSheetId="2">WEO '[12]LINK'!$A$1:$A$42</definedName>
    <definedName name="a_65" localSheetId="3">WEO '[12]LINK'!$A$1:$A$42</definedName>
    <definedName name="a_65" localSheetId="1">WEO '[12]LINK'!$A$1:$A$42</definedName>
    <definedName name="a_65">WEO '[12]LINK'!$A$1:$A$42</definedName>
    <definedName name="a_66" localSheetId="0">WEO '[12]LINK'!$A$1:$A$42</definedName>
    <definedName name="a_66" localSheetId="2">WEO '[12]LINK'!$A$1:$A$42</definedName>
    <definedName name="a_66" localSheetId="3">WEO '[12]LINK'!$A$1:$A$42</definedName>
    <definedName name="a_66" localSheetId="1">WEO '[12]LINK'!$A$1:$A$42</definedName>
    <definedName name="a_66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 localSheetId="0">'A 1 Sinteza executie trim. II '!atrade</definedName>
    <definedName name="atrade" localSheetId="2">'A 3 ch personal pe bugete'!atrade</definedName>
    <definedName name="atrade" localSheetId="3">'A 4 OPC BS p'!atrade</definedName>
    <definedName name="atrade" localSheetId="1">'Anexa 2 '!atrade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 localSheetId="0">'A 1 Sinteza executie trim. II '!BFLD_DF</definedName>
    <definedName name="BFLD_DF" localSheetId="2">'A 3 ch personal pe bugete'!BFLD_DF</definedName>
    <definedName name="BFLD_DF" localSheetId="3">'A 4 OPC BS p'!BFLD_DF</definedName>
    <definedName name="BFLD_DF" localSheetId="1">'Anexa 2 '!BFLD_DF</definedName>
    <definedName name="BFLD_DF">BFLD_DF</definedName>
    <definedName name="BFLD_DF_11" localSheetId="0">'A 1 Sinteza executie trim. II '!BFLD_DF_11</definedName>
    <definedName name="BFLD_DF_11" localSheetId="2">'A 3 ch personal pe bugete'!BFLD_DF_11</definedName>
    <definedName name="BFLD_DF_11" localSheetId="3">'A 4 OPC BS p'!BFLD_DF_11</definedName>
    <definedName name="BFLD_DF_11" localSheetId="1">'Anexa 2 '!BFLD_DF_11</definedName>
    <definedName name="BFLD_DF_11">BFLD_DF_11</definedName>
    <definedName name="BFLD_DF_14" localSheetId="0">'A 1 Sinteza executie trim. II '!BFLD_DF_14</definedName>
    <definedName name="BFLD_DF_14" localSheetId="2">'A 3 ch personal pe bugete'!BFLD_DF_14</definedName>
    <definedName name="BFLD_DF_14" localSheetId="3">'A 4 OPC BS p'!BFLD_DF_14</definedName>
    <definedName name="BFLD_DF_14" localSheetId="1">'Anexa 2 '!BFLD_DF_14</definedName>
    <definedName name="BFLD_DF_14">BFLD_DF_14</definedName>
    <definedName name="BFLD_DF_20" localSheetId="0">'A 1 Sinteza executie trim. II '!BFLD_DF_20</definedName>
    <definedName name="BFLD_DF_20" localSheetId="2">'A 3 ch personal pe bugete'!BFLD_DF_20</definedName>
    <definedName name="BFLD_DF_20" localSheetId="3">'A 4 OPC BS p'!BFLD_DF_20</definedName>
    <definedName name="BFLD_DF_20" localSheetId="1">'Anexa 2 '!BFLD_DF_20</definedName>
    <definedName name="BFLD_DF_20">BFLD_DF_20</definedName>
    <definedName name="BFLD_DF_24" localSheetId="0">'A 1 Sinteza executie trim. II '!BFLD_DF_24</definedName>
    <definedName name="BFLD_DF_24" localSheetId="2">'A 3 ch personal pe bugete'!BFLD_DF_24</definedName>
    <definedName name="BFLD_DF_24" localSheetId="3">'A 4 OPC BS p'!BFLD_DF_24</definedName>
    <definedName name="BFLD_DF_24" localSheetId="1">'Anexa 2 '!BFLD_DF_24</definedName>
    <definedName name="BFLD_DF_24">BFLD_DF_24</definedName>
    <definedName name="BFLD_DF_25" localSheetId="0">'A 1 Sinteza executie trim. II '!BFLD_DF_25</definedName>
    <definedName name="BFLD_DF_25" localSheetId="2">'A 3 ch personal pe bugete'!BFLD_DF_25</definedName>
    <definedName name="BFLD_DF_25" localSheetId="3">'A 4 OPC BS p'!BFLD_DF_25</definedName>
    <definedName name="BFLD_DF_25" localSheetId="1">'Anexa 2 '!BFLD_DF_25</definedName>
    <definedName name="BFLD_DF_25">BFLD_DF_25</definedName>
    <definedName name="BFLD_DF_28" localSheetId="0">'A 1 Sinteza executie trim. II '!BFLD_DF_28</definedName>
    <definedName name="BFLD_DF_28" localSheetId="2">'A 3 ch personal pe bugete'!BFLD_DF_28</definedName>
    <definedName name="BFLD_DF_28" localSheetId="3">'A 4 OPC BS p'!BFLD_DF_28</definedName>
    <definedName name="BFLD_DF_28" localSheetId="1">'Anexa 2 '!BFLD_DF_28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 localSheetId="0">WEO '[12]LINK'!$A$1:$A$42</definedName>
    <definedName name="chart2" localSheetId="2">WEO '[12]LINK'!$A$1:$A$42</definedName>
    <definedName name="chart2" localSheetId="3">WEO '[12]LINK'!$A$1:$A$42</definedName>
    <definedName name="chart2" localSheetId="1">WEO '[12]LINK'!$A$1:$A$42</definedName>
    <definedName name="chart2">WEO '[12]LINK'!$A$1:$A$42</definedName>
    <definedName name="CHART2_11">#REF!</definedName>
    <definedName name="chart2_15" localSheetId="0">WEO '[12]LINK'!$A$1:$A$42</definedName>
    <definedName name="chart2_15" localSheetId="2">WEO '[12]LINK'!$A$1:$A$42</definedName>
    <definedName name="chart2_15" localSheetId="3">WEO '[12]LINK'!$A$1:$A$42</definedName>
    <definedName name="chart2_15" localSheetId="1">WEO '[12]LINK'!$A$1:$A$42</definedName>
    <definedName name="chart2_15">WEO '[12]LINK'!$A$1:$A$42</definedName>
    <definedName name="chart2_17" localSheetId="0">WEO '[12]LINK'!$A$1:$A$42</definedName>
    <definedName name="chart2_17" localSheetId="2">WEO '[12]LINK'!$A$1:$A$42</definedName>
    <definedName name="chart2_17" localSheetId="3">WEO '[12]LINK'!$A$1:$A$42</definedName>
    <definedName name="chart2_17" localSheetId="1">WEO '[12]LINK'!$A$1:$A$42</definedName>
    <definedName name="chart2_17">WEO '[12]LINK'!$A$1:$A$42</definedName>
    <definedName name="chart2_20" localSheetId="0">WEO '[12]LINK'!$A$1:$A$42</definedName>
    <definedName name="chart2_20" localSheetId="2">WEO '[12]LINK'!$A$1:$A$42</definedName>
    <definedName name="chart2_20" localSheetId="3">WEO '[12]LINK'!$A$1:$A$42</definedName>
    <definedName name="chart2_20" localSheetId="1">WEO '[12]LINK'!$A$1:$A$42</definedName>
    <definedName name="chart2_20">WEO '[12]LINK'!$A$1:$A$42</definedName>
    <definedName name="chart2_22" localSheetId="0">WEO '[12]LINK'!$A$1:$A$42</definedName>
    <definedName name="chart2_22" localSheetId="2">WEO '[12]LINK'!$A$1:$A$42</definedName>
    <definedName name="chart2_22" localSheetId="3">WEO '[12]LINK'!$A$1:$A$42</definedName>
    <definedName name="chart2_22" localSheetId="1">WEO '[12]LINK'!$A$1:$A$42</definedName>
    <definedName name="chart2_22">WEO '[12]LINK'!$A$1:$A$42</definedName>
    <definedName name="chart2_24" localSheetId="0">WEO '[12]LINK'!$A$1:$A$42</definedName>
    <definedName name="chart2_24" localSheetId="2">WEO '[12]LINK'!$A$1:$A$42</definedName>
    <definedName name="chart2_24" localSheetId="3">WEO '[12]LINK'!$A$1:$A$42</definedName>
    <definedName name="chart2_24" localSheetId="1">WEO '[12]LINK'!$A$1:$A$42</definedName>
    <definedName name="chart2_24">WEO '[12]LINK'!$A$1:$A$42</definedName>
    <definedName name="chart2_28" localSheetId="0">WEO '[12]LINK'!$A$1:$A$42</definedName>
    <definedName name="chart2_28" localSheetId="2">WEO '[12]LINK'!$A$1:$A$42</definedName>
    <definedName name="chart2_28" localSheetId="3">WEO '[12]LINK'!$A$1:$A$42</definedName>
    <definedName name="chart2_28" localSheetId="1">WEO '[12]LINK'!$A$1:$A$42</definedName>
    <definedName name="chart2_28">WEO '[12]LINK'!$A$1:$A$42</definedName>
    <definedName name="chart2_37" localSheetId="0">WEO '[12]LINK'!$A$1:$A$42</definedName>
    <definedName name="chart2_37" localSheetId="2">WEO '[12]LINK'!$A$1:$A$42</definedName>
    <definedName name="chart2_37" localSheetId="3">WEO '[12]LINK'!$A$1:$A$42</definedName>
    <definedName name="chart2_37" localSheetId="1">WEO '[12]LINK'!$A$1:$A$42</definedName>
    <definedName name="chart2_37">WEO '[12]LINK'!$A$1:$A$42</definedName>
    <definedName name="chart2_38" localSheetId="0">WEO '[12]LINK'!$A$1:$A$42</definedName>
    <definedName name="chart2_38" localSheetId="2">WEO '[12]LINK'!$A$1:$A$42</definedName>
    <definedName name="chart2_38" localSheetId="3">WEO '[12]LINK'!$A$1:$A$42</definedName>
    <definedName name="chart2_38" localSheetId="1">WEO '[12]LINK'!$A$1:$A$42</definedName>
    <definedName name="chart2_38">WEO '[12]LINK'!$A$1:$A$42</definedName>
    <definedName name="chart2_46" localSheetId="0">WEO '[12]LINK'!$A$1:$A$42</definedName>
    <definedName name="chart2_46" localSheetId="2">WEO '[12]LINK'!$A$1:$A$42</definedName>
    <definedName name="chart2_46" localSheetId="3">WEO '[12]LINK'!$A$1:$A$42</definedName>
    <definedName name="chart2_46" localSheetId="1">WEO '[12]LINK'!$A$1:$A$42</definedName>
    <definedName name="chart2_46">WEO '[12]LINK'!$A$1:$A$42</definedName>
    <definedName name="chart2_47" localSheetId="0">WEO '[12]LINK'!$A$1:$A$42</definedName>
    <definedName name="chart2_47" localSheetId="2">WEO '[12]LINK'!$A$1:$A$42</definedName>
    <definedName name="chart2_47" localSheetId="3">WEO '[12]LINK'!$A$1:$A$42</definedName>
    <definedName name="chart2_47" localSheetId="1">WEO '[12]LINK'!$A$1:$A$42</definedName>
    <definedName name="chart2_47">WEO '[12]LINK'!$A$1:$A$42</definedName>
    <definedName name="chart2_49" localSheetId="0">WEO '[12]LINK'!$A$1:$A$42</definedName>
    <definedName name="chart2_49" localSheetId="2">WEO '[12]LINK'!$A$1:$A$42</definedName>
    <definedName name="chart2_49" localSheetId="3">WEO '[12]LINK'!$A$1:$A$42</definedName>
    <definedName name="chart2_49" localSheetId="1">WEO '[12]LINK'!$A$1:$A$42</definedName>
    <definedName name="chart2_49">WEO '[12]LINK'!$A$1:$A$42</definedName>
    <definedName name="chart2_54" localSheetId="0">WEO '[12]LINK'!$A$1:$A$42</definedName>
    <definedName name="chart2_54" localSheetId="2">WEO '[12]LINK'!$A$1:$A$42</definedName>
    <definedName name="chart2_54" localSheetId="3">WEO '[12]LINK'!$A$1:$A$42</definedName>
    <definedName name="chart2_54" localSheetId="1">WEO '[12]LINK'!$A$1:$A$42</definedName>
    <definedName name="chart2_54">WEO '[12]LINK'!$A$1:$A$42</definedName>
    <definedName name="chart2_55" localSheetId="0">WEO '[12]LINK'!$A$1:$A$42</definedName>
    <definedName name="chart2_55" localSheetId="2">WEO '[12]LINK'!$A$1:$A$42</definedName>
    <definedName name="chart2_55" localSheetId="3">WEO '[12]LINK'!$A$1:$A$42</definedName>
    <definedName name="chart2_55" localSheetId="1">WEO '[12]LINK'!$A$1:$A$42</definedName>
    <definedName name="chart2_55">WEO '[12]LINK'!$A$1:$A$42</definedName>
    <definedName name="chart2_56" localSheetId="0">WEO '[12]LINK'!$A$1:$A$42</definedName>
    <definedName name="chart2_56" localSheetId="2">WEO '[12]LINK'!$A$1:$A$42</definedName>
    <definedName name="chart2_56" localSheetId="3">WEO '[12]LINK'!$A$1:$A$42</definedName>
    <definedName name="chart2_56" localSheetId="1">WEO '[12]LINK'!$A$1:$A$42</definedName>
    <definedName name="chart2_56">WEO '[12]LINK'!$A$1:$A$42</definedName>
    <definedName name="chart2_57" localSheetId="0">WEO '[12]LINK'!$A$1:$A$42</definedName>
    <definedName name="chart2_57" localSheetId="2">WEO '[12]LINK'!$A$1:$A$42</definedName>
    <definedName name="chart2_57" localSheetId="3">WEO '[12]LINK'!$A$1:$A$42</definedName>
    <definedName name="chart2_57" localSheetId="1">WEO '[12]LINK'!$A$1:$A$42</definedName>
    <definedName name="chart2_57">WEO '[12]LINK'!$A$1:$A$42</definedName>
    <definedName name="chart2_61" localSheetId="0">WEO '[12]LINK'!$A$1:$A$42</definedName>
    <definedName name="chart2_61" localSheetId="2">WEO '[12]LINK'!$A$1:$A$42</definedName>
    <definedName name="chart2_61" localSheetId="3">WEO '[12]LINK'!$A$1:$A$42</definedName>
    <definedName name="chart2_61" localSheetId="1">WEO '[12]LINK'!$A$1:$A$42</definedName>
    <definedName name="chart2_61">WEO '[12]LINK'!$A$1:$A$42</definedName>
    <definedName name="chart2_64" localSheetId="0">WEO '[12]LINK'!$A$1:$A$42</definedName>
    <definedName name="chart2_64" localSheetId="2">WEO '[12]LINK'!$A$1:$A$42</definedName>
    <definedName name="chart2_64" localSheetId="3">WEO '[12]LINK'!$A$1:$A$42</definedName>
    <definedName name="chart2_64" localSheetId="1">WEO '[12]LINK'!$A$1:$A$42</definedName>
    <definedName name="chart2_64">WEO '[12]LINK'!$A$1:$A$42</definedName>
    <definedName name="chart2_65" localSheetId="0">WEO '[12]LINK'!$A$1:$A$42</definedName>
    <definedName name="chart2_65" localSheetId="2">WEO '[12]LINK'!$A$1:$A$42</definedName>
    <definedName name="chart2_65" localSheetId="3">WEO '[12]LINK'!$A$1:$A$42</definedName>
    <definedName name="chart2_65" localSheetId="1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 localSheetId="1">WEO '[12]LINK'!$A$1:$A$42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gd" localSheetId="2">'A 3 ch personal pe bugete'!gdgd</definedName>
    <definedName name="gdgd" localSheetId="3">'A 4 OPC BS p'!gdgd</definedName>
    <definedName name="gdgd">gdgd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_36" localSheetId="2">WEO '[12]LINK'!$A$1:$A$42</definedName>
    <definedName name="l_36" localSheetId="3">WEO '[12]LINK'!$A$1:$A$42</definedName>
    <definedName name="l_36">WEO '[12]LINK'!$A$1:$A$42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 localSheetId="0">'A 1 Sinteza executie trim. II '!mflowsa</definedName>
    <definedName name="mflowsa" localSheetId="2">'A 3 ch personal pe bugete'!mflowsa</definedName>
    <definedName name="mflowsa" localSheetId="3">'A 4 OPC BS p'!mflowsa</definedName>
    <definedName name="mflowsa" localSheetId="1">'Anexa 2 '!mflowsa</definedName>
    <definedName name="mflowsa">mflowsa</definedName>
    <definedName name="mflowsq" localSheetId="0">'A 1 Sinteza executie trim. II '!mflowsq</definedName>
    <definedName name="mflowsq" localSheetId="2">'A 3 ch personal pe bugete'!mflowsq</definedName>
    <definedName name="mflowsq" localSheetId="3">'A 4 OPC BS p'!mflowsq</definedName>
    <definedName name="mflowsq" localSheetId="1">'Anexa 2 '!mflowsq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 localSheetId="0">'A 1 Sinteza executie trim. II '!mm</definedName>
    <definedName name="mm" localSheetId="2">'A 3 ch personal pe bugete'!mm</definedName>
    <definedName name="mm" localSheetId="3">'A 4 OPC BS p'!mm</definedName>
    <definedName name="mm" localSheetId="1">'Anexa 2 '!mm</definedName>
    <definedName name="mm">mm</definedName>
    <definedName name="mm_11">'[60]labels'!#REF!</definedName>
    <definedName name="mm_14">'[60]labels'!#REF!</definedName>
    <definedName name="mm_20" localSheetId="0">'A 1 Sinteza executie trim. II '!mm_20</definedName>
    <definedName name="mm_20" localSheetId="2">'A 3 ch personal pe bugete'!mm_20</definedName>
    <definedName name="mm_20" localSheetId="3">'A 4 OPC BS p'!mm_20</definedName>
    <definedName name="mm_20" localSheetId="1">'Anexa 2 '!mm_20</definedName>
    <definedName name="mm_20">mm_20</definedName>
    <definedName name="mm_24" localSheetId="0">'A 1 Sinteza executie trim. II '!mm_24</definedName>
    <definedName name="mm_24" localSheetId="2">'A 3 ch personal pe bugete'!mm_24</definedName>
    <definedName name="mm_24" localSheetId="3">'A 4 OPC BS p'!mm_24</definedName>
    <definedName name="mm_24" localSheetId="1">'Anexa 2 '!mm_24</definedName>
    <definedName name="mm_24">mm_24</definedName>
    <definedName name="mm_25">'[60]labels'!#REF!</definedName>
    <definedName name="mm_28" localSheetId="0">'A 1 Sinteza executie trim. II '!mm_28</definedName>
    <definedName name="mm_28" localSheetId="2">'A 3 ch personal pe bugete'!mm_28</definedName>
    <definedName name="mm_28" localSheetId="3">'A 4 OPC BS p'!mm_28</definedName>
    <definedName name="mm_28" localSheetId="1">'Anexa 2 '!mm_28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 localSheetId="0">'A 1 Sinteza executie trim. II '!mstocksa</definedName>
    <definedName name="mstocksa" localSheetId="2">'A 3 ch personal pe bugete'!mstocksa</definedName>
    <definedName name="mstocksa" localSheetId="3">'A 4 OPC BS p'!mstocksa</definedName>
    <definedName name="mstocksa" localSheetId="1">'Anexa 2 '!mstocksa</definedName>
    <definedName name="mstocksa">mstocksa</definedName>
    <definedName name="mstocksq" localSheetId="0">'A 1 Sinteza executie trim. II '!mstocksq</definedName>
    <definedName name="mstocksq" localSheetId="2">'A 3 ch personal pe bugete'!mstocksq</definedName>
    <definedName name="mstocksq" localSheetId="3">'A 4 OPC BS p'!mstocksq</definedName>
    <definedName name="mstocksq" localSheetId="1">'Anexa 2 '!mstocksq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nen" localSheetId="2">'A 3 ch personal pe bugete'!nenen</definedName>
    <definedName name="nenen" localSheetId="3">'A 4 OPC BS p'!nenen</definedName>
    <definedName name="nenen">nenen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 localSheetId="0">'A 1 Sinteza executie trim. II '!NTDD_RG</definedName>
    <definedName name="NTDD_RG" localSheetId="2">'A 3 ch personal pe bugete'!NTDD_RG</definedName>
    <definedName name="NTDD_RG" localSheetId="3">'A 4 OPC BS p'!NTDD_RG</definedName>
    <definedName name="NTDD_RG" localSheetId="1">'Anexa 2 '!NTDD_RG</definedName>
    <definedName name="NTDD_RG">NTDD_RG</definedName>
    <definedName name="NTDD_RG_11" localSheetId="0">'A 1 Sinteza executie trim. II '!NTDD_RG_11</definedName>
    <definedName name="NTDD_RG_11" localSheetId="2">'A 3 ch personal pe bugete'!NTDD_RG_11</definedName>
    <definedName name="NTDD_RG_11" localSheetId="3">'A 4 OPC BS p'!NTDD_RG_11</definedName>
    <definedName name="NTDD_RG_11" localSheetId="1">'Anexa 2 '!NTDD_RG_11</definedName>
    <definedName name="NTDD_RG_11">NTDD_RG_11</definedName>
    <definedName name="NTDD_RG_14" localSheetId="0">'A 1 Sinteza executie trim. II '!NTDD_RG_14</definedName>
    <definedName name="NTDD_RG_14" localSheetId="2">'A 3 ch personal pe bugete'!NTDD_RG_14</definedName>
    <definedName name="NTDD_RG_14" localSheetId="3">'A 4 OPC BS p'!NTDD_RG_14</definedName>
    <definedName name="NTDD_RG_14" localSheetId="1">'Anexa 2 '!NTDD_RG_14</definedName>
    <definedName name="NTDD_RG_14">NTDD_RG_14</definedName>
    <definedName name="NTDD_RG_20" localSheetId="0">'A 1 Sinteza executie trim. II '!NTDD_RG_20</definedName>
    <definedName name="NTDD_RG_20" localSheetId="2">'A 3 ch personal pe bugete'!NTDD_RG_20</definedName>
    <definedName name="NTDD_RG_20" localSheetId="3">'A 4 OPC BS p'!NTDD_RG_20</definedName>
    <definedName name="NTDD_RG_20" localSheetId="1">'Anexa 2 '!NTDD_RG_20</definedName>
    <definedName name="NTDD_RG_20">NTDD_RG_20</definedName>
    <definedName name="NTDD_RG_24" localSheetId="0">'A 1 Sinteza executie trim. II '!NTDD_RG_24</definedName>
    <definedName name="NTDD_RG_24" localSheetId="2">'A 3 ch personal pe bugete'!NTDD_RG_24</definedName>
    <definedName name="NTDD_RG_24" localSheetId="3">'A 4 OPC BS p'!NTDD_RG_24</definedName>
    <definedName name="NTDD_RG_24" localSheetId="1">'Anexa 2 '!NTDD_RG_24</definedName>
    <definedName name="NTDD_RG_24">NTDD_RG_24</definedName>
    <definedName name="NTDD_RG_25" localSheetId="0">'A 1 Sinteza executie trim. II '!NTDD_RG_25</definedName>
    <definedName name="NTDD_RG_25" localSheetId="2">'A 3 ch personal pe bugete'!NTDD_RG_25</definedName>
    <definedName name="NTDD_RG_25" localSheetId="3">'A 4 OPC BS p'!NTDD_RG_25</definedName>
    <definedName name="NTDD_RG_25" localSheetId="1">'Anexa 2 '!NTDD_RG_25</definedName>
    <definedName name="NTDD_RG_25">NTDD_RG_25</definedName>
    <definedName name="NTDD_RG_28" localSheetId="0">'A 1 Sinteza executie trim. II '!NTDD_RG_28</definedName>
    <definedName name="NTDD_RG_28" localSheetId="2">'A 3 ch personal pe bugete'!NTDD_RG_28</definedName>
    <definedName name="NTDD_RG_28" localSheetId="3">'A 4 OPC BS p'!NTDD_RG_28</definedName>
    <definedName name="NTDD_RG_28" localSheetId="1">'Anexa 2 '!NTDD_RG_28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 localSheetId="0">'A 1 Sinteza executie trim. II '!OnShow</definedName>
    <definedName name="OnShow" localSheetId="2">'A 3 ch personal pe bugete'!OnShow</definedName>
    <definedName name="OnShow" localSheetId="3">'A 4 OPC BS p'!OnShow</definedName>
    <definedName name="OnShow" localSheetId="1">'Anexa 2 '!OnShow</definedName>
    <definedName name="OnShow">OnShow</definedName>
    <definedName name="OnShow_20" localSheetId="0">'A 1 Sinteza executie trim. II '!OnShow_20</definedName>
    <definedName name="OnShow_20" localSheetId="2">'A 3 ch personal pe bugete'!OnShow_20</definedName>
    <definedName name="OnShow_20" localSheetId="3">'A 4 OPC BS p'!OnShow_20</definedName>
    <definedName name="OnShow_20" localSheetId="1">'Anexa 2 '!OnShow_20</definedName>
    <definedName name="OnShow_20">OnShow_20</definedName>
    <definedName name="OnShow_24" localSheetId="0">'A 1 Sinteza executie trim. II '!OnShow_24</definedName>
    <definedName name="OnShow_24" localSheetId="2">'A 3 ch personal pe bugete'!OnShow_24</definedName>
    <definedName name="OnShow_24" localSheetId="3">'A 4 OPC BS p'!OnShow_24</definedName>
    <definedName name="OnShow_24" localSheetId="1">'Anexa 2 '!OnShow_24</definedName>
    <definedName name="OnShow_24">OnShow_24</definedName>
    <definedName name="OnShow_28" localSheetId="0">'A 1 Sinteza executie trim. II '!OnShow_28</definedName>
    <definedName name="OnShow_28" localSheetId="2">'A 3 ch personal pe bugete'!OnShow_28</definedName>
    <definedName name="OnShow_28" localSheetId="3">'A 4 OPC BS p'!OnShow_28</definedName>
    <definedName name="OnShow_28" localSheetId="1">'Anexa 2 '!OnShow_28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'A 1 Sinteza executie trim. II '!$A$1:$F$21</definedName>
    <definedName name="_xlnm.Print_Area" localSheetId="2">'A 3 ch personal pe bugete'!$B$2:$M$14</definedName>
    <definedName name="_xlnm.Print_Area" localSheetId="3">'A 4 OPC BS p'!$B$1:$I$62</definedName>
    <definedName name="_xlnm.Print_Area" localSheetId="1">'Anexa 2 '!$A$2:$I$51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1">'Anexa 2 '!$4:$9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qq" localSheetId="2">WEO '[12]LINK'!$A$1:$A$42</definedName>
    <definedName name="qqq" localSheetId="3">WEO '[12]LINK'!$A$1:$A$42</definedName>
    <definedName name="qqq">WEO '[12]LINK'!$A$1:$A$42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 localSheetId="1">WEO '[12]LINK'!$A$1:$A$42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q" localSheetId="2">WEO '[12]LINK'!$A$1:$A$42</definedName>
    <definedName name="rqq" localSheetId="3">WEO '[12]LINK'!$A$1:$A$42</definedName>
    <definedName name="rqq">WEO '[12]LINK'!$A$1:$A$42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" localSheetId="2">WEO '[12]LINK'!$A$1:$A$42</definedName>
    <definedName name="w" localSheetId="3">WEO '[12]LINK'!$A$1:$A$42</definedName>
    <definedName name="w">WEO '[12]LINK'!$A$1:$A$42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eq" localSheetId="2">WEO '[12]LINK'!$A$1:$A$42</definedName>
    <definedName name="weq" localSheetId="3">WEO '[12]LINK'!$A$1:$A$42</definedName>
    <definedName name="weq">WEO '[12]LINK'!$A$1:$A$42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 localSheetId="0">WEO '[12]LINK'!$A$1:$A$42</definedName>
    <definedName name="xxWRS_1" localSheetId="2">WEO '[12]LINK'!$A$1:$A$42</definedName>
    <definedName name="xxWRS_1" localSheetId="3">WEO '[12]LINK'!$A$1:$A$42</definedName>
    <definedName name="xxWRS_1" localSheetId="1">WEO '[12]LINK'!$A$1:$A$42</definedName>
    <definedName name="xxWRS_1">WEO '[12]LINK'!$A$1:$A$42</definedName>
    <definedName name="xxWRS_1_15" localSheetId="0">WEO '[12]LINK'!$A$1:$A$42</definedName>
    <definedName name="xxWRS_1_15" localSheetId="2">WEO '[12]LINK'!$A$1:$A$42</definedName>
    <definedName name="xxWRS_1_15" localSheetId="3">WEO '[12]LINK'!$A$1:$A$42</definedName>
    <definedName name="xxWRS_1_15" localSheetId="1">WEO '[12]LINK'!$A$1:$A$42</definedName>
    <definedName name="xxWRS_1_15">WEO '[12]LINK'!$A$1:$A$42</definedName>
    <definedName name="xxWRS_1_17" localSheetId="0">WEO '[12]LINK'!$A$1:$A$42</definedName>
    <definedName name="xxWRS_1_17" localSheetId="2">WEO '[12]LINK'!$A$1:$A$42</definedName>
    <definedName name="xxWRS_1_17" localSheetId="3">WEO '[12]LINK'!$A$1:$A$42</definedName>
    <definedName name="xxWRS_1_17" localSheetId="1">WEO '[12]LINK'!$A$1:$A$42</definedName>
    <definedName name="xxWRS_1_17">WEO '[12]LINK'!$A$1:$A$42</definedName>
    <definedName name="xxWRS_1_2">#REF!</definedName>
    <definedName name="xxWRS_1_20" localSheetId="0">WEO '[12]LINK'!$A$1:$A$42</definedName>
    <definedName name="xxWRS_1_20" localSheetId="2">WEO '[12]LINK'!$A$1:$A$42</definedName>
    <definedName name="xxWRS_1_20" localSheetId="3">WEO '[12]LINK'!$A$1:$A$42</definedName>
    <definedName name="xxWRS_1_20" localSheetId="1">WEO '[12]LINK'!$A$1:$A$42</definedName>
    <definedName name="xxWRS_1_20">WEO '[12]LINK'!$A$1:$A$42</definedName>
    <definedName name="xxWRS_1_22" localSheetId="0">WEO '[12]LINK'!$A$1:$A$42</definedName>
    <definedName name="xxWRS_1_22" localSheetId="2">WEO '[12]LINK'!$A$1:$A$42</definedName>
    <definedName name="xxWRS_1_22" localSheetId="3">WEO '[12]LINK'!$A$1:$A$42</definedName>
    <definedName name="xxWRS_1_22" localSheetId="1">WEO '[12]LINK'!$A$1:$A$42</definedName>
    <definedName name="xxWRS_1_22">WEO '[12]LINK'!$A$1:$A$42</definedName>
    <definedName name="xxWRS_1_24" localSheetId="0">WEO '[12]LINK'!$A$1:$A$42</definedName>
    <definedName name="xxWRS_1_24" localSheetId="2">WEO '[12]LINK'!$A$1:$A$42</definedName>
    <definedName name="xxWRS_1_24" localSheetId="3">WEO '[12]LINK'!$A$1:$A$42</definedName>
    <definedName name="xxWRS_1_24" localSheetId="1">WEO '[12]LINK'!$A$1:$A$42</definedName>
    <definedName name="xxWRS_1_24">WEO '[12]LINK'!$A$1:$A$42</definedName>
    <definedName name="xxWRS_1_28" localSheetId="0">WEO '[12]LINK'!$A$1:$A$42</definedName>
    <definedName name="xxWRS_1_28" localSheetId="2">WEO '[12]LINK'!$A$1:$A$42</definedName>
    <definedName name="xxWRS_1_28" localSheetId="3">WEO '[12]LINK'!$A$1:$A$42</definedName>
    <definedName name="xxWRS_1_28" localSheetId="1">WEO '[12]LINK'!$A$1:$A$42</definedName>
    <definedName name="xxWRS_1_28">WEO '[12]LINK'!$A$1:$A$42</definedName>
    <definedName name="xxWRS_1_37" localSheetId="0">WEO '[12]LINK'!$A$1:$A$42</definedName>
    <definedName name="xxWRS_1_37" localSheetId="2">WEO '[12]LINK'!$A$1:$A$42</definedName>
    <definedName name="xxWRS_1_37" localSheetId="3">WEO '[12]LINK'!$A$1:$A$42</definedName>
    <definedName name="xxWRS_1_37" localSheetId="1">WEO '[12]LINK'!$A$1:$A$42</definedName>
    <definedName name="xxWRS_1_37">WEO '[12]LINK'!$A$1:$A$42</definedName>
    <definedName name="xxWRS_1_38" localSheetId="0">WEO '[12]LINK'!$A$1:$A$42</definedName>
    <definedName name="xxWRS_1_38" localSheetId="2">WEO '[12]LINK'!$A$1:$A$42</definedName>
    <definedName name="xxWRS_1_38" localSheetId="3">WEO '[12]LINK'!$A$1:$A$42</definedName>
    <definedName name="xxWRS_1_38" localSheetId="1">WEO '[12]LINK'!$A$1:$A$42</definedName>
    <definedName name="xxWRS_1_38">WEO '[12]LINK'!$A$1:$A$42</definedName>
    <definedName name="xxWRS_1_46" localSheetId="0">WEO '[12]LINK'!$A$1:$A$42</definedName>
    <definedName name="xxWRS_1_46" localSheetId="2">WEO '[12]LINK'!$A$1:$A$42</definedName>
    <definedName name="xxWRS_1_46" localSheetId="3">WEO '[12]LINK'!$A$1:$A$42</definedName>
    <definedName name="xxWRS_1_46" localSheetId="1">WEO '[12]LINK'!$A$1:$A$42</definedName>
    <definedName name="xxWRS_1_46">WEO '[12]LINK'!$A$1:$A$42</definedName>
    <definedName name="xxWRS_1_47" localSheetId="0">WEO '[12]LINK'!$A$1:$A$42</definedName>
    <definedName name="xxWRS_1_47" localSheetId="2">WEO '[12]LINK'!$A$1:$A$42</definedName>
    <definedName name="xxWRS_1_47" localSheetId="3">WEO '[12]LINK'!$A$1:$A$42</definedName>
    <definedName name="xxWRS_1_47" localSheetId="1">WEO '[12]LINK'!$A$1:$A$42</definedName>
    <definedName name="xxWRS_1_47">WEO '[12]LINK'!$A$1:$A$42</definedName>
    <definedName name="xxWRS_1_49" localSheetId="0">WEO '[12]LINK'!$A$1:$A$42</definedName>
    <definedName name="xxWRS_1_49" localSheetId="2">WEO '[12]LINK'!$A$1:$A$42</definedName>
    <definedName name="xxWRS_1_49" localSheetId="3">WEO '[12]LINK'!$A$1:$A$42</definedName>
    <definedName name="xxWRS_1_49" localSheetId="1">WEO '[12]LINK'!$A$1:$A$42</definedName>
    <definedName name="xxWRS_1_49">WEO '[12]LINK'!$A$1:$A$42</definedName>
    <definedName name="xxWRS_1_54" localSheetId="0">WEO '[12]LINK'!$A$1:$A$42</definedName>
    <definedName name="xxWRS_1_54" localSheetId="2">WEO '[12]LINK'!$A$1:$A$42</definedName>
    <definedName name="xxWRS_1_54" localSheetId="3">WEO '[12]LINK'!$A$1:$A$42</definedName>
    <definedName name="xxWRS_1_54" localSheetId="1">WEO '[12]LINK'!$A$1:$A$42</definedName>
    <definedName name="xxWRS_1_54">WEO '[12]LINK'!$A$1:$A$42</definedName>
    <definedName name="xxWRS_1_55" localSheetId="0">WEO '[12]LINK'!$A$1:$A$42</definedName>
    <definedName name="xxWRS_1_55" localSheetId="2">WEO '[12]LINK'!$A$1:$A$42</definedName>
    <definedName name="xxWRS_1_55" localSheetId="3">WEO '[12]LINK'!$A$1:$A$42</definedName>
    <definedName name="xxWRS_1_55" localSheetId="1">WEO '[12]LINK'!$A$1:$A$42</definedName>
    <definedName name="xxWRS_1_55">WEO '[12]LINK'!$A$1:$A$42</definedName>
    <definedName name="xxWRS_1_56" localSheetId="0">WEO '[12]LINK'!$A$1:$A$42</definedName>
    <definedName name="xxWRS_1_56" localSheetId="2">WEO '[12]LINK'!$A$1:$A$42</definedName>
    <definedName name="xxWRS_1_56" localSheetId="3">WEO '[12]LINK'!$A$1:$A$42</definedName>
    <definedName name="xxWRS_1_56" localSheetId="1">WEO '[12]LINK'!$A$1:$A$42</definedName>
    <definedName name="xxWRS_1_56">WEO '[12]LINK'!$A$1:$A$42</definedName>
    <definedName name="xxWRS_1_57" localSheetId="0">WEO '[12]LINK'!$A$1:$A$42</definedName>
    <definedName name="xxWRS_1_57" localSheetId="2">WEO '[12]LINK'!$A$1:$A$42</definedName>
    <definedName name="xxWRS_1_57" localSheetId="3">WEO '[12]LINK'!$A$1:$A$42</definedName>
    <definedName name="xxWRS_1_57" localSheetId="1">WEO '[12]LINK'!$A$1:$A$42</definedName>
    <definedName name="xxWRS_1_57">WEO '[12]LINK'!$A$1:$A$42</definedName>
    <definedName name="xxWRS_1_61" localSheetId="0">WEO '[12]LINK'!$A$1:$A$42</definedName>
    <definedName name="xxWRS_1_61" localSheetId="2">WEO '[12]LINK'!$A$1:$A$42</definedName>
    <definedName name="xxWRS_1_61" localSheetId="3">WEO '[12]LINK'!$A$1:$A$42</definedName>
    <definedName name="xxWRS_1_61" localSheetId="1">WEO '[12]LINK'!$A$1:$A$42</definedName>
    <definedName name="xxWRS_1_61">WEO '[12]LINK'!$A$1:$A$42</definedName>
    <definedName name="xxWRS_1_63" localSheetId="0">WEO '[12]LINK'!$A$1:$A$42</definedName>
    <definedName name="xxWRS_1_63" localSheetId="2">WEO '[12]LINK'!$A$1:$A$42</definedName>
    <definedName name="xxWRS_1_63" localSheetId="3">WEO '[12]LINK'!$A$1:$A$42</definedName>
    <definedName name="xxWRS_1_63" localSheetId="1">WEO '[12]LINK'!$A$1:$A$42</definedName>
    <definedName name="xxWRS_1_63">WEO '[12]LINK'!$A$1:$A$42</definedName>
    <definedName name="xxWRS_1_64" localSheetId="0">WEO '[12]LINK'!$A$1:$A$42</definedName>
    <definedName name="xxWRS_1_64" localSheetId="2">WEO '[12]LINK'!$A$1:$A$42</definedName>
    <definedName name="xxWRS_1_64" localSheetId="3">WEO '[12]LINK'!$A$1:$A$42</definedName>
    <definedName name="xxWRS_1_64" localSheetId="1">WEO '[12]LINK'!$A$1:$A$42</definedName>
    <definedName name="xxWRS_1_64">WEO '[12]LINK'!$A$1:$A$42</definedName>
    <definedName name="xxWRS_1_65" localSheetId="0">WEO '[12]LINK'!$A$1:$A$42</definedName>
    <definedName name="xxWRS_1_65" localSheetId="2">WEO '[12]LINK'!$A$1:$A$42</definedName>
    <definedName name="xxWRS_1_65" localSheetId="3">WEO '[12]LINK'!$A$1:$A$42</definedName>
    <definedName name="xxWRS_1_65" localSheetId="1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<sst xmlns="http://schemas.openxmlformats.org/spreadsheetml/2006/main" count="183" uniqueCount="164">
  <si>
    <t xml:space="preserve">   </t>
  </si>
  <si>
    <t xml:space="preserve">    </t>
  </si>
  <si>
    <t>mil.lei</t>
  </si>
  <si>
    <t>% din PIB</t>
  </si>
  <si>
    <t>% din total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</si>
  <si>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</si>
  <si>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</si>
  <si>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</si>
  <si>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</si>
  <si>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</si>
  <si>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</si>
  <si>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</si>
  <si>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</si>
  <si>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</si>
  <si>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</si>
  <si>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</si>
  <si>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</si>
  <si>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</si>
  <si>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</si>
  <si>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</si>
  <si>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</si>
  <si>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</si>
  <si>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</si>
  <si>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</si>
  <si>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</si>
  <si>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</si>
  <si>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</si>
  <si>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</si>
  <si>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</si>
  <si>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</si>
  <si>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</si>
  <si>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</si>
  <si>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</si>
  <si>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</si>
  <si>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</si>
  <si>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</si>
  <si>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</si>
  <si>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</si>
  <si>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</si>
  <si>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                     finantare rambursabila</t>
  </si>
  <si>
    <t>Fonduri de rezerve</t>
  </si>
  <si>
    <t>Cheltuieli de capital</t>
  </si>
  <si>
    <t>Plati efectuate in anii precedenti si recuperate in anul curent **)</t>
  </si>
  <si>
    <t>EXCEDENT(+) / DEFICIT(-)</t>
  </si>
  <si>
    <t>Anexa  nr. 1</t>
  </si>
  <si>
    <t xml:space="preserve">Bugetul general consolidat </t>
  </si>
  <si>
    <t xml:space="preserve"> -milioane lei-</t>
  </si>
  <si>
    <t>Venituri</t>
  </si>
  <si>
    <t>Cheltuieli</t>
  </si>
  <si>
    <t>Deficit</t>
  </si>
  <si>
    <t>3=1-2</t>
  </si>
  <si>
    <t>7=4-1</t>
  </si>
  <si>
    <t>8=5-2</t>
  </si>
  <si>
    <t>9=6-3</t>
  </si>
  <si>
    <t xml:space="preserve">         PIB - milioane lei  </t>
  </si>
  <si>
    <t>TOTAL - program anual</t>
  </si>
  <si>
    <t>% din total program anual</t>
  </si>
  <si>
    <t>Trim.III</t>
  </si>
  <si>
    <t>Trim.IV</t>
  </si>
  <si>
    <t>Anexa nr. 3</t>
  </si>
  <si>
    <t>Cheltuielile de personal ale bugetului general consolidat</t>
  </si>
  <si>
    <t>milioane lei</t>
  </si>
  <si>
    <t>Indicator</t>
  </si>
  <si>
    <t>Semestrul I iniţial</t>
  </si>
  <si>
    <t>Semestrul I actualizat</t>
  </si>
  <si>
    <t>Executie semestrul I</t>
  </si>
  <si>
    <t>Ramas de utilizat semestrul I</t>
  </si>
  <si>
    <t>Executie trimestrul I (%)</t>
  </si>
  <si>
    <t>Buget de stat</t>
  </si>
  <si>
    <t>Bugetul asigurărilor sociale de stat</t>
  </si>
  <si>
    <t>Bugetul asigurărilor pentru şomaj</t>
  </si>
  <si>
    <t>Bugetul Fondului Naţional Unic de Asigurări Sociale de Sănătate</t>
  </si>
  <si>
    <t>Bugetul general centralizat al unităţilor administrativ teritoriale</t>
  </si>
  <si>
    <t>Bugetul instituţiilor/activităţilor finanţate integral şi/sau parţial din venituri proprii</t>
  </si>
  <si>
    <t>Alte bugete componente ale bugetului general consolidat</t>
  </si>
  <si>
    <t>Total buget general consolidat</t>
  </si>
  <si>
    <t xml:space="preserve">Anexa nr. 2 </t>
  </si>
  <si>
    <t>Anexa nr. 4</t>
  </si>
  <si>
    <t xml:space="preserve">BUGET DE STAT </t>
  </si>
  <si>
    <t>Cod ind.</t>
  </si>
  <si>
    <t>Denumirea ordonatorului principal de credite</t>
  </si>
  <si>
    <t>A</t>
  </si>
  <si>
    <t>B</t>
  </si>
  <si>
    <t>2</t>
  </si>
  <si>
    <t>4</t>
  </si>
  <si>
    <t>5</t>
  </si>
  <si>
    <t xml:space="preserve">Inalta Curte de Casatie si Justitie </t>
  </si>
  <si>
    <t xml:space="preserve">Ministerul Sanatatii </t>
  </si>
  <si>
    <t>Consiliul National de Solutionare a Contestatiilor</t>
  </si>
  <si>
    <t>6=5/4*100</t>
  </si>
  <si>
    <t xml:space="preserve">-milioane lei- </t>
  </si>
  <si>
    <r>
      <t xml:space="preserve"> </t>
    </r>
    <r>
      <rPr>
        <b/>
        <sz val="10"/>
        <color indexed="8"/>
        <rFont val="Arial"/>
        <family val="2"/>
      </rPr>
      <t>TOTAL din care:</t>
    </r>
  </si>
  <si>
    <t>mii lei</t>
  </si>
  <si>
    <t xml:space="preserve">Ministerul Culturii </t>
  </si>
  <si>
    <t>Autoritatea pentru Administrarea Activelor Statului</t>
  </si>
  <si>
    <t>Ministerul Fondurilor Europene</t>
  </si>
  <si>
    <t xml:space="preserve">         EXECUŢIA BUGETULUI GENERAL CONSOLIDAT   </t>
  </si>
  <si>
    <t>% din program trim.I</t>
  </si>
  <si>
    <t>(%)</t>
  </si>
  <si>
    <t xml:space="preserve">   -pe anul 2015 -</t>
  </si>
  <si>
    <t>Program 2015 
iniţial</t>
  </si>
  <si>
    <t>Program           2015 
actualizat</t>
  </si>
  <si>
    <t>CHELTUIELI DE PERSONAL  2015</t>
  </si>
  <si>
    <t>Program    2015       iniţial</t>
  </si>
  <si>
    <t>Program 2015 actualizat</t>
  </si>
  <si>
    <t>Sume primite de la UE/alti donatori in contul platilor efectuate si prefinantari aferente cadrului financiar 2014-2020</t>
  </si>
  <si>
    <t>Alte sume primite de la UE pentru programele operationale finantate in cadrul obiectivului convergenta</t>
  </si>
  <si>
    <t>Proiecte cu finantare din fonduri externe nerambursabile aferente cadrului financiar 2014-2020</t>
  </si>
  <si>
    <t xml:space="preserve">Administratia Prezidentiala </t>
  </si>
  <si>
    <t xml:space="preserve">Senatul Romaniei </t>
  </si>
  <si>
    <t xml:space="preserve">Camera Deputatilor </t>
  </si>
  <si>
    <t xml:space="preserve">Curtea Constitutionala </t>
  </si>
  <si>
    <t xml:space="preserve">Consiliul Legislativ </t>
  </si>
  <si>
    <t xml:space="preserve">Curtea de Conturi </t>
  </si>
  <si>
    <t xml:space="preserve">Consiliul Concurentei </t>
  </si>
  <si>
    <t xml:space="preserve">Avocatul Poporului </t>
  </si>
  <si>
    <t xml:space="preserve">Consiliul National pentru Studierea Arhivelor Securitatii </t>
  </si>
  <si>
    <t xml:space="preserve">Consiliul National al Audiovizualului </t>
  </si>
  <si>
    <t xml:space="preserve">Secretariatul General al Guvernului </t>
  </si>
  <si>
    <t xml:space="preserve">Ministerul Afacerilor Externe </t>
  </si>
  <si>
    <t>Ministerul Dezvoltarii Regionale si Administratiei Publice</t>
  </si>
  <si>
    <t xml:space="preserve">Ministerul Finantelor Publice </t>
  </si>
  <si>
    <t xml:space="preserve">Ministerul Justitiei </t>
  </si>
  <si>
    <t xml:space="preserve">Ministerul Apararii Nationale </t>
  </si>
  <si>
    <t xml:space="preserve">Ministerul Afacerilor Interne </t>
  </si>
  <si>
    <t>Ministerul Muncii, Familiei, Protectiei Sociale si Persoanelor Varstnice</t>
  </si>
  <si>
    <t>Ministerul Tineretului si Sportului</t>
  </si>
  <si>
    <t xml:space="preserve">Ministerul Agriculturii si Dezvoltarii Rurale </t>
  </si>
  <si>
    <t>Ministerul Mediului Apelor si Padurilor</t>
  </si>
  <si>
    <t xml:space="preserve">Ministerul Transporturilor </t>
  </si>
  <si>
    <t>Ministerul Educatiei si Cercetarii Stiintifice</t>
  </si>
  <si>
    <t>Ministerul pentru Societatea Informationala</t>
  </si>
  <si>
    <t xml:space="preserve">Ministerul Public </t>
  </si>
  <si>
    <t xml:space="preserve">Agentia Nationala de Integritate </t>
  </si>
  <si>
    <t xml:space="preserve">Serviciul Roman de Informatii </t>
  </si>
  <si>
    <t xml:space="preserve">Serviciul de Informatii Externe </t>
  </si>
  <si>
    <t xml:space="preserve">Serviciul de Protectie si Paza </t>
  </si>
  <si>
    <t xml:space="preserve">Serviciul de Telecomunicatii Speciale </t>
  </si>
  <si>
    <t xml:space="preserve">Ministerul Economiei, Comertului si Turismului </t>
  </si>
  <si>
    <t>Ministerul Energiei, Intreprindelor Mici si Mijlocii si Mediului de Afaceri</t>
  </si>
  <si>
    <t xml:space="preserve">Academia Romana </t>
  </si>
  <si>
    <t xml:space="preserve">Autoritatea Nationala Sanitar-Veterinara si pentru Siguranta Alimentelor </t>
  </si>
  <si>
    <t xml:space="preserve">Secretariatul de stat pentru recunoasterea meritelor luptatorilor impotriva regimului comunist instaurat in Romania in perioada 1945 - 1989 </t>
  </si>
  <si>
    <t xml:space="preserve">Oficiul National de Prevenire si Combaterea Spalarii Banilor </t>
  </si>
  <si>
    <t xml:space="preserve">Oficiul registrului national al informatiilor secrete de stat </t>
  </si>
  <si>
    <t xml:space="preserve">Consiliul National pentru Combaterea Discriminarii </t>
  </si>
  <si>
    <t xml:space="preserve">Agentia Nationala de Presa AGERPRES </t>
  </si>
  <si>
    <t xml:space="preserve">Institutul Cultural Roman </t>
  </si>
  <si>
    <t xml:space="preserve">Consiliul Superior al Magistraturii </t>
  </si>
  <si>
    <t xml:space="preserve">Autoritatea Electorala Permanenta </t>
  </si>
  <si>
    <t xml:space="preserve">Autoritatea Nationala de Supraveghere a Prelucrarii Datelor cu Caracter Personal </t>
  </si>
  <si>
    <t xml:space="preserve">Consiliul Economic si Social </t>
  </si>
  <si>
    <t>Autoritatea Nationala pentru Restituirea Proprietatilor</t>
  </si>
  <si>
    <t xml:space="preserve">Ministerul Finantelor Publice-Actiuni Generale </t>
  </si>
  <si>
    <t>Trimestrul II
iniţial</t>
  </si>
  <si>
    <t>Trimestrul II 
actualizat</t>
  </si>
  <si>
    <t>Execuţie trimestrul II</t>
  </si>
  <si>
    <t>Grad de realizare trim.II 2015</t>
  </si>
  <si>
    <t>Trimestrul II iniţial</t>
  </si>
  <si>
    <t>Trimestrul II actualizat</t>
  </si>
  <si>
    <t>Program trim. II 2015</t>
  </si>
  <si>
    <t>Realizari trim. II 2015</t>
  </si>
  <si>
    <t>Program Trim. II</t>
  </si>
  <si>
    <t>Execuţie trim. II</t>
  </si>
</sst>
</file>

<file path=xl/styles.xml><?xml version="1.0" encoding="utf-8"?>
<styleSheet xmlns="http://schemas.openxmlformats.org/spreadsheetml/2006/main">
  <numFmts count="6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#,##0.000"/>
    <numFmt numFmtId="170" formatCode="0.0"/>
    <numFmt numFmtId="171" formatCode="#,##0.0000"/>
    <numFmt numFmtId="172" formatCode="0.0%"/>
    <numFmt numFmtId="173" formatCode="\$#,##0_);[Red]&quot;($&quot;#,##0\)"/>
    <numFmt numFmtId="174" formatCode="&quot;   &quot;@"/>
    <numFmt numFmtId="175" formatCode="&quot;      &quot;@"/>
    <numFmt numFmtId="176" formatCode="&quot;         &quot;@"/>
    <numFmt numFmtId="177" formatCode="&quot;            &quot;@"/>
    <numFmt numFmtId="178" formatCode="&quot;               &quot;@"/>
    <numFmt numFmtId="179" formatCode="General_)"/>
    <numFmt numFmtId="180" formatCode="0.000_)"/>
    <numFmt numFmtId="181" formatCode="#,##0.0;\-#,##0.0;&quot;--&quot;"/>
    <numFmt numFmtId="182" formatCode="#,##0&quot; лв&quot;;\-#,##0&quot; лв&quot;"/>
    <numFmt numFmtId="183" formatCode="mmmm\ d&quot;, &quot;yyyy"/>
    <numFmt numFmtId="184" formatCode="_-[$€-2]* #,##0.00_-;\-[$€-2]* #,##0.00_-;_-[$€-2]* \-??_-"/>
    <numFmt numFmtId="185" formatCode="_-* #,##0\ _F_t_-;\-* #,##0\ _F_t_-;_-* &quot;- &quot;_F_t_-;_-@_-"/>
    <numFmt numFmtId="186" formatCode="_-* #,##0.00\ _F_t_-;\-* #,##0.00\ _F_t_-;_-* \-??\ _F_t_-;_-@_-"/>
    <numFmt numFmtId="187" formatCode="#."/>
    <numFmt numFmtId="188" formatCode="#,##0&quot; Kč&quot;;\-#,##0&quot; Kč&quot;"/>
    <numFmt numFmtId="189" formatCode="_-* #,##0.00&quot; Kč&quot;_-;\-* #,##0.00&quot; Kč&quot;_-;_-* \-??&quot; Kč&quot;_-;_-@_-"/>
    <numFmt numFmtId="190" formatCode="_(* #,##0_);_(* \(#,##0\);_(* \-_);_(@_)"/>
    <numFmt numFmtId="191" formatCode="_(* #,##0.00_);_(* \(#,##0.00\);_(* \-??_);_(@_)"/>
    <numFmt numFmtId="192" formatCode="_-* #,##0.00\ _F_-;\-* #,##0.00\ _F_-;_-* \-??\ _F_-;_-@_-"/>
    <numFmt numFmtId="193" formatCode="\$#,##0_);&quot;($&quot;#,##0\)"/>
    <numFmt numFmtId="194" formatCode="_(\$* #,##0_);_(\$* \(#,##0\);_(\$* \-_);_(@_)"/>
    <numFmt numFmtId="195" formatCode="_(\$* #,##0.00_);_(\$* \(#,##0.00\);_(\$* \-??_);_(@_)"/>
    <numFmt numFmtId="196" formatCode="[&gt;=0.05]#,##0.0;[&lt;=-0.05]\-#,##0.0;?0.0"/>
    <numFmt numFmtId="197" formatCode="_-* #,##0&quot; Ft&quot;_-;\-* #,##0&quot; Ft&quot;_-;_-* &quot;- Ft&quot;_-;_-@_-"/>
    <numFmt numFmtId="198" formatCode="_-* #,##0.00&quot; Ft&quot;_-;\-* #,##0.00&quot; Ft&quot;_-;_-* \-??&quot; Ft&quot;_-;_-@_-"/>
    <numFmt numFmtId="199" formatCode="[Black]#,##0.0;[Black]\-#,##0.0;;"/>
    <numFmt numFmtId="200" formatCode="[Black][&gt;0.05]#,##0.0;[Black][&lt;-0.05]\-#,##0.0;;"/>
    <numFmt numFmtId="201" formatCode="[Black][&gt;0.5]#,##0;[Black][&lt;-0.5]\-#,##0;;"/>
    <numFmt numFmtId="202" formatCode="#,##0.0____"/>
    <numFmt numFmtId="203" formatCode="#\ ##0.0"/>
    <numFmt numFmtId="204" formatCode="mmmm\ yyyy"/>
    <numFmt numFmtId="205" formatCode="_-* #,##0&quot; к.&quot;_-;\-* #,##0&quot; к.&quot;_-;_-* &quot;- к.&quot;_-;_-@_-"/>
    <numFmt numFmtId="206" formatCode="_-* #,##0.00&quot; к.&quot;_-;\-* #,##0.00&quot; к.&quot;_-;_-* \-??&quot; к.&quot;_-;_-@_-"/>
    <numFmt numFmtId="207" formatCode="_-* #,##0\ _г_р_н_._-;\-* #,##0\ _г_р_н_._-;_-* &quot;- &quot;_г_р_н_._-;_-@_-"/>
    <numFmt numFmtId="208" formatCode="_-* #,##0.00\ _г_р_н_._-;\-* #,##0.00\ _г_р_н_._-;_-* \-??\ _г_р_н_._-;_-@_-"/>
    <numFmt numFmtId="209" formatCode="_-* #,##0\ _к_._-;\-* #,##0\ _к_._-;_-* &quot;- &quot;_к_._-;_-@_-"/>
    <numFmt numFmtId="210" formatCode="#,##0\ \ \ \ "/>
    <numFmt numFmtId="211" formatCode="#,##0.0_);\(#,##0.0\)"/>
    <numFmt numFmtId="212" formatCode="#,##0_);\(#,##0\)"/>
    <numFmt numFmtId="213" formatCode="#,##0.00_);\(#,##0.00\)"/>
    <numFmt numFmtId="214" formatCode="#,##0.000_);\(#,##0.00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00"/>
    <numFmt numFmtId="220" formatCode="#,##0.00000"/>
    <numFmt numFmtId="221" formatCode="#,##0.000000"/>
    <numFmt numFmtId="222" formatCode="#,##0.0000000"/>
    <numFmt numFmtId="223" formatCode="#,##0.00000000"/>
  </numFmts>
  <fonts count="85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sz val="8"/>
      <color indexed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</borders>
  <cellStyleXfs count="3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1" fillId="0" borderId="0" applyFill="0" applyBorder="0" applyAlignment="0" applyProtection="0"/>
    <xf numFmtId="174" fontId="1" fillId="0" borderId="0" applyFill="0" applyBorder="0" applyAlignment="0" applyProtection="0"/>
    <xf numFmtId="175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78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79" fontId="4" fillId="0" borderId="0" applyFill="0" applyBorder="0" applyAlignment="0" applyProtection="0"/>
    <xf numFmtId="179" fontId="4" fillId="0" borderId="0" applyFill="0" applyBorder="0" applyAlignment="0" applyProtection="0"/>
    <xf numFmtId="173" fontId="1" fillId="0" borderId="0" applyFill="0" applyBorder="0" applyAlignment="0" applyProtection="0"/>
    <xf numFmtId="0" fontId="5" fillId="0" borderId="1">
      <alignment/>
      <protection hidden="1"/>
    </xf>
    <xf numFmtId="179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79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79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167" fontId="0" fillId="0" borderId="0" applyFont="0" applyFill="0" applyBorder="0" applyAlignment="0" applyProtection="0"/>
    <xf numFmtId="180" fontId="21" fillId="0" borderId="0">
      <alignment/>
      <protection/>
    </xf>
    <xf numFmtId="180" fontId="21" fillId="0" borderId="0">
      <alignment/>
      <protection/>
    </xf>
    <xf numFmtId="180" fontId="21" fillId="0" borderId="0">
      <alignment/>
      <protection/>
    </xf>
    <xf numFmtId="180" fontId="21" fillId="0" borderId="0">
      <alignment/>
      <protection/>
    </xf>
    <xf numFmtId="180" fontId="21" fillId="0" borderId="0">
      <alignment/>
      <protection/>
    </xf>
    <xf numFmtId="180" fontId="21" fillId="0" borderId="0">
      <alignment/>
      <protection/>
    </xf>
    <xf numFmtId="180" fontId="21" fillId="0" borderId="0">
      <alignment/>
      <protection/>
    </xf>
    <xf numFmtId="180" fontId="21" fillId="0" borderId="0">
      <alignment/>
      <protection/>
    </xf>
    <xf numFmtId="165" fontId="0" fillId="0" borderId="0" applyFont="0" applyFill="0" applyBorder="0" applyAlignment="0" applyProtection="0"/>
    <xf numFmtId="169" fontId="22" fillId="0" borderId="0">
      <alignment horizontal="right" vertical="top"/>
      <protection/>
    </xf>
    <xf numFmtId="181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0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2" fontId="0" fillId="0" borderId="0" applyFill="0" applyBorder="0" applyAlignment="0" applyProtection="0"/>
    <xf numFmtId="183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84" fontId="1" fillId="0" borderId="0" applyFill="0" applyBorder="0" applyAlignment="0" applyProtection="0"/>
    <xf numFmtId="179" fontId="27" fillId="0" borderId="0">
      <alignment/>
      <protection/>
    </xf>
    <xf numFmtId="0" fontId="28" fillId="0" borderId="0" applyNumberFormat="0" applyFill="0" applyBorder="0" applyAlignment="0" applyProtection="0"/>
    <xf numFmtId="185" fontId="1" fillId="0" borderId="0" applyFill="0" applyBorder="0" applyAlignment="0" applyProtection="0"/>
    <xf numFmtId="186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70" fontId="0" fillId="0" borderId="0" applyFill="0" applyBorder="0" applyAlignment="0" applyProtection="0"/>
    <xf numFmtId="1" fontId="1" fillId="0" borderId="0" applyFill="0" applyBorder="0" applyAlignment="0" applyProtection="0"/>
    <xf numFmtId="170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179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7" fontId="38" fillId="0" borderId="0">
      <alignment/>
      <protection locked="0"/>
    </xf>
    <xf numFmtId="187" fontId="38" fillId="0" borderId="0">
      <alignment/>
      <protection locked="0"/>
    </xf>
    <xf numFmtId="179" fontId="39" fillId="0" borderId="0" applyFill="0" applyBorder="0" applyAlignment="0" applyProtection="0"/>
    <xf numFmtId="179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21" borderId="15" applyNumberFormat="0" applyAlignment="0" applyProtection="0"/>
    <xf numFmtId="168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79" fontId="34" fillId="23" borderId="0" applyBorder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79" fontId="43" fillId="0" borderId="0" applyFill="0" applyBorder="0" applyAlignment="0" applyProtection="0"/>
    <xf numFmtId="0" fontId="44" fillId="0" borderId="0">
      <alignment/>
      <protection/>
    </xf>
    <xf numFmtId="179" fontId="43" fillId="0" borderId="0" applyFill="0" applyBorder="0" applyAlignment="0" applyProtection="0"/>
    <xf numFmtId="168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79" fontId="47" fillId="0" borderId="0" applyFill="0" applyBorder="0" applyAlignment="0" applyProtection="0"/>
    <xf numFmtId="188" fontId="1" fillId="0" borderId="0" applyFill="0" applyBorder="0" applyAlignment="0" applyProtection="0"/>
    <xf numFmtId="189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0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6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1" fontId="1" fillId="0" borderId="0" applyFill="0" applyBorder="0" applyAlignment="0" applyProtection="0"/>
    <xf numFmtId="0" fontId="42" fillId="21" borderId="15" applyNumberFormat="0" applyAlignment="0" applyProtection="0"/>
    <xf numFmtId="197" fontId="1" fillId="0" borderId="0" applyFill="0" applyBorder="0" applyAlignment="0" applyProtection="0"/>
    <xf numFmtId="198" fontId="1" fillId="0" borderId="0" applyFill="0" applyBorder="0" applyAlignment="0" applyProtection="0"/>
    <xf numFmtId="0" fontId="23" fillId="0" borderId="0">
      <alignment/>
      <protection/>
    </xf>
    <xf numFmtId="9" fontId="0" fillId="0" borderId="0" applyFont="0" applyFill="0" applyBorder="0" applyAlignment="0" applyProtection="0"/>
    <xf numFmtId="10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201" fontId="1" fillId="0" borderId="0" applyFill="0" applyBorder="0" applyAlignment="0" applyProtection="0"/>
    <xf numFmtId="2" fontId="1" fillId="0" borderId="0" applyFill="0" applyBorder="0" applyAlignment="0" applyProtection="0"/>
    <xf numFmtId="202" fontId="1" fillId="0" borderId="0" applyFill="0" applyBorder="0" applyAlignment="0">
      <protection/>
    </xf>
    <xf numFmtId="0" fontId="22" fillId="0" borderId="0">
      <alignment/>
      <protection/>
    </xf>
    <xf numFmtId="179" fontId="55" fillId="0" borderId="0" applyFill="0" applyBorder="0" applyAlignment="0" applyProtection="0"/>
    <xf numFmtId="170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79" fontId="0" fillId="0" borderId="0">
      <alignment/>
      <protection/>
    </xf>
    <xf numFmtId="0" fontId="6" fillId="0" borderId="0" applyNumberFormat="0" applyFill="0" applyBorder="0" applyAlignment="0" applyProtection="0"/>
    <xf numFmtId="203" fontId="58" fillId="0" borderId="0" applyBorder="0">
      <alignment/>
      <protection/>
    </xf>
    <xf numFmtId="203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3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73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43" fontId="0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0" fontId="6" fillId="0" borderId="0" applyNumberFormat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18" applyFill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204" fontId="1" fillId="0" borderId="0">
      <alignment horizontal="right"/>
      <protection/>
    </xf>
    <xf numFmtId="179" fontId="64" fillId="0" borderId="0" applyFill="0" applyBorder="0" applyAlignment="0" applyProtection="0"/>
    <xf numFmtId="179" fontId="65" fillId="0" borderId="0" applyFill="0" applyBorder="0" applyAlignment="0" applyProtection="0"/>
    <xf numFmtId="170" fontId="25" fillId="0" borderId="0">
      <alignment horizontal="right"/>
      <protection/>
    </xf>
    <xf numFmtId="0" fontId="66" fillId="0" borderId="0" applyProtection="0">
      <alignment/>
    </xf>
    <xf numFmtId="205" fontId="1" fillId="0" borderId="0" applyFill="0" applyBorder="0" applyAlignment="0" applyProtection="0"/>
    <xf numFmtId="206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79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179" fontId="70" fillId="0" borderId="0" applyFill="0" applyBorder="0" applyAlignment="0" applyProtection="0"/>
    <xf numFmtId="179" fontId="70" fillId="0" borderId="0" applyFill="0" applyBorder="0" applyAlignment="0" applyProtection="0"/>
    <xf numFmtId="2" fontId="66" fillId="0" borderId="0" applyProtection="0">
      <alignment/>
    </xf>
    <xf numFmtId="209" fontId="1" fillId="0" borderId="0" applyFill="0" applyBorder="0" applyAlignment="0" applyProtection="0"/>
    <xf numFmtId="208" fontId="1" fillId="0" borderId="0" applyFill="0" applyBorder="0" applyAlignment="0" applyProtection="0"/>
  </cellStyleXfs>
  <cellXfs count="242">
    <xf numFmtId="0" fontId="0" fillId="0" borderId="0" xfId="0" applyAlignment="1">
      <alignment/>
    </xf>
    <xf numFmtId="168" fontId="71" fillId="30" borderId="0" xfId="0" applyNumberFormat="1" applyFont="1" applyFill="1" applyAlignment="1" applyProtection="1">
      <alignment horizontal="center"/>
      <protection locked="0"/>
    </xf>
    <xf numFmtId="168" fontId="72" fillId="30" borderId="0" xfId="210" applyNumberFormat="1" applyFont="1" applyFill="1" applyBorder="1" applyAlignment="1">
      <alignment horizontal="right"/>
      <protection/>
    </xf>
    <xf numFmtId="168" fontId="72" fillId="30" borderId="0" xfId="0" applyNumberFormat="1" applyFont="1" applyFill="1" applyAlignment="1" applyProtection="1">
      <alignment horizontal="center"/>
      <protection locked="0"/>
    </xf>
    <xf numFmtId="168" fontId="71" fillId="30" borderId="0" xfId="0" applyNumberFormat="1" applyFont="1" applyFill="1" applyBorder="1" applyAlignment="1" applyProtection="1">
      <alignment horizontal="center"/>
      <protection locked="0"/>
    </xf>
    <xf numFmtId="168" fontId="72" fillId="30" borderId="0" xfId="0" applyNumberFormat="1" applyFont="1" applyFill="1" applyBorder="1" applyAlignment="1" applyProtection="1">
      <alignment horizontal="right"/>
      <protection locked="0"/>
    </xf>
    <xf numFmtId="168" fontId="71" fillId="30" borderId="0" xfId="0" applyNumberFormat="1" applyFont="1" applyFill="1" applyBorder="1" applyAlignment="1" applyProtection="1">
      <alignment horizontal="right"/>
      <protection locked="0"/>
    </xf>
    <xf numFmtId="168" fontId="71" fillId="30" borderId="20" xfId="0" applyNumberFormat="1" applyFont="1" applyFill="1" applyBorder="1" applyAlignment="1" applyProtection="1">
      <alignment horizontal="center"/>
      <protection locked="0"/>
    </xf>
    <xf numFmtId="168" fontId="73" fillId="30" borderId="0" xfId="0" applyNumberFormat="1" applyFont="1" applyFill="1" applyBorder="1" applyAlignment="1" applyProtection="1">
      <alignment horizontal="center"/>
      <protection locked="0"/>
    </xf>
    <xf numFmtId="168" fontId="71" fillId="30" borderId="0" xfId="0" applyNumberFormat="1" applyFont="1" applyFill="1" applyBorder="1" applyAlignment="1" applyProtection="1">
      <alignment horizontal="center" vertical="center"/>
      <protection locked="0"/>
    </xf>
    <xf numFmtId="168" fontId="72" fillId="30" borderId="0" xfId="0" applyNumberFormat="1" applyFont="1" applyFill="1" applyBorder="1" applyAlignment="1" applyProtection="1">
      <alignment horizontal="center" vertical="center"/>
      <protection locked="0"/>
    </xf>
    <xf numFmtId="4" fontId="72" fillId="30" borderId="0" xfId="0" applyNumberFormat="1" applyFont="1" applyFill="1" applyBorder="1" applyAlignment="1" applyProtection="1">
      <alignment horizontal="center" vertical="center"/>
      <protection locked="0"/>
    </xf>
    <xf numFmtId="168" fontId="72" fillId="30" borderId="0" xfId="0" applyNumberFormat="1" applyFont="1" applyFill="1" applyBorder="1" applyAlignment="1" applyProtection="1">
      <alignment horizontal="left" indent="1"/>
      <protection locked="0"/>
    </xf>
    <xf numFmtId="168" fontId="72" fillId="30" borderId="0" xfId="0" applyNumberFormat="1" applyFont="1" applyFill="1" applyBorder="1" applyAlignment="1" applyProtection="1">
      <alignment vertical="center"/>
      <protection locked="0"/>
    </xf>
    <xf numFmtId="168" fontId="72" fillId="30" borderId="0" xfId="0" applyNumberFormat="1" applyFont="1" applyFill="1" applyBorder="1" applyAlignment="1" applyProtection="1">
      <alignment vertical="center"/>
      <protection/>
    </xf>
    <xf numFmtId="168" fontId="76" fillId="30" borderId="0" xfId="0" applyNumberFormat="1" applyFont="1" applyFill="1" applyBorder="1" applyAlignment="1" applyProtection="1">
      <alignment horizontal="center"/>
      <protection locked="0"/>
    </xf>
    <xf numFmtId="168" fontId="72" fillId="30" borderId="0" xfId="0" applyNumberFormat="1" applyFont="1" applyFill="1" applyBorder="1" applyAlignment="1" applyProtection="1">
      <alignment horizontal="center"/>
      <protection locked="0"/>
    </xf>
    <xf numFmtId="168" fontId="72" fillId="30" borderId="0" xfId="0" applyNumberFormat="1" applyFont="1" applyFill="1" applyBorder="1" applyAlignment="1" applyProtection="1">
      <alignment horizontal="left" indent="2"/>
      <protection locked="0"/>
    </xf>
    <xf numFmtId="168" fontId="72" fillId="8" borderId="0" xfId="0" applyNumberFormat="1" applyFont="1" applyFill="1" applyBorder="1" applyAlignment="1" applyProtection="1">
      <alignment horizontal="center" vertical="center"/>
      <protection locked="0"/>
    </xf>
    <xf numFmtId="168" fontId="72" fillId="30" borderId="0" xfId="0" applyNumberFormat="1" applyFont="1" applyFill="1" applyBorder="1" applyAlignment="1" applyProtection="1">
      <alignment horizontal="left" wrapText="1" indent="4"/>
      <protection locked="0"/>
    </xf>
    <xf numFmtId="168" fontId="71" fillId="30" borderId="0" xfId="0" applyNumberFormat="1" applyFont="1" applyFill="1" applyBorder="1" applyAlignment="1" applyProtection="1">
      <alignment horizontal="left" indent="6"/>
      <protection locked="0"/>
    </xf>
    <xf numFmtId="168" fontId="71" fillId="30" borderId="0" xfId="0" applyNumberFormat="1" applyFont="1" applyFill="1" applyBorder="1" applyAlignment="1" applyProtection="1">
      <alignment vertical="center"/>
      <protection/>
    </xf>
    <xf numFmtId="168" fontId="71" fillId="30" borderId="0" xfId="0" applyNumberFormat="1" applyFont="1" applyFill="1" applyBorder="1" applyAlignment="1" applyProtection="1">
      <alignment horizontal="left" wrapText="1" indent="6"/>
      <protection locked="0"/>
    </xf>
    <xf numFmtId="168" fontId="72" fillId="30" borderId="0" xfId="0" applyNumberFormat="1" applyFont="1" applyFill="1" applyBorder="1" applyAlignment="1" applyProtection="1">
      <alignment horizontal="left" vertical="center" wrapText="1" indent="4"/>
      <protection/>
    </xf>
    <xf numFmtId="168" fontId="71" fillId="30" borderId="0" xfId="0" applyNumberFormat="1" applyFont="1" applyFill="1" applyBorder="1" applyAlignment="1" applyProtection="1">
      <alignment horizontal="left" vertical="center" wrapText="1" indent="6"/>
      <protection/>
    </xf>
    <xf numFmtId="168" fontId="71" fillId="30" borderId="0" xfId="0" applyNumberFormat="1" applyFont="1" applyFill="1" applyBorder="1" applyAlignment="1" applyProtection="1">
      <alignment horizontal="left"/>
      <protection locked="0"/>
    </xf>
    <xf numFmtId="168" fontId="72" fillId="30" borderId="0" xfId="0" applyNumberFormat="1" applyFont="1" applyFill="1" applyBorder="1" applyAlignment="1" applyProtection="1">
      <alignment vertical="center"/>
      <protection locked="0"/>
    </xf>
    <xf numFmtId="168" fontId="72" fillId="30" borderId="0" xfId="0" applyNumberFormat="1" applyFont="1" applyFill="1" applyBorder="1" applyAlignment="1" applyProtection="1">
      <alignment horizontal="left" vertical="center" indent="4"/>
      <protection/>
    </xf>
    <xf numFmtId="168" fontId="72" fillId="30" borderId="0" xfId="0" applyNumberFormat="1" applyFont="1" applyFill="1" applyBorder="1" applyAlignment="1">
      <alignment horizontal="left" vertical="center" indent="2"/>
    </xf>
    <xf numFmtId="168" fontId="72" fillId="30" borderId="0" xfId="0" applyNumberFormat="1" applyFont="1" applyFill="1" applyBorder="1" applyAlignment="1">
      <alignment vertical="center"/>
    </xf>
    <xf numFmtId="168" fontId="72" fillId="30" borderId="0" xfId="0" applyNumberFormat="1" applyFont="1" applyFill="1" applyBorder="1" applyAlignment="1" applyProtection="1">
      <alignment horizontal="left" vertical="center" indent="2"/>
      <protection/>
    </xf>
    <xf numFmtId="168" fontId="72" fillId="30" borderId="0" xfId="0" applyNumberFormat="1" applyFont="1" applyFill="1" applyBorder="1" applyAlignment="1" applyProtection="1">
      <alignment horizontal="left" wrapText="1"/>
      <protection locked="0"/>
    </xf>
    <xf numFmtId="168" fontId="72" fillId="30" borderId="0" xfId="0" applyNumberFormat="1" applyFont="1" applyFill="1" applyBorder="1" applyAlignment="1" applyProtection="1">
      <alignment horizontal="left" vertical="center" wrapText="1"/>
      <protection locked="0"/>
    </xf>
    <xf numFmtId="168" fontId="72" fillId="30" borderId="0" xfId="0" applyNumberFormat="1" applyFont="1" applyFill="1" applyBorder="1" applyAlignment="1" applyProtection="1">
      <alignment horizontal="left" indent="1"/>
      <protection/>
    </xf>
    <xf numFmtId="168" fontId="72" fillId="30" borderId="0" xfId="0" applyNumberFormat="1" applyFont="1" applyFill="1" applyBorder="1" applyAlignment="1">
      <alignment horizontal="right" vertical="center"/>
    </xf>
    <xf numFmtId="168" fontId="72" fillId="30" borderId="0" xfId="0" applyNumberFormat="1" applyFont="1" applyFill="1" applyBorder="1" applyAlignment="1" applyProtection="1">
      <alignment horizontal="right" vertical="center"/>
      <protection/>
    </xf>
    <xf numFmtId="168" fontId="72" fillId="30" borderId="0" xfId="0" applyNumberFormat="1" applyFont="1" applyFill="1" applyBorder="1" applyAlignment="1" applyProtection="1">
      <alignment horizontal="left" indent="2"/>
      <protection/>
    </xf>
    <xf numFmtId="168" fontId="71" fillId="30" borderId="0" xfId="0" applyNumberFormat="1" applyFont="1" applyFill="1" applyBorder="1" applyAlignment="1" applyProtection="1">
      <alignment horizontal="left" wrapText="1" indent="4"/>
      <protection/>
    </xf>
    <xf numFmtId="168" fontId="71" fillId="30" borderId="0" xfId="0" applyNumberFormat="1" applyFont="1" applyFill="1" applyBorder="1" applyAlignment="1" applyProtection="1">
      <alignment horizontal="right" vertical="center"/>
      <protection/>
    </xf>
    <xf numFmtId="168" fontId="71" fillId="30" borderId="0" xfId="0" applyNumberFormat="1" applyFont="1" applyFill="1" applyBorder="1" applyAlignment="1">
      <alignment horizontal="right" vertical="center"/>
    </xf>
    <xf numFmtId="168" fontId="71" fillId="30" borderId="0" xfId="0" applyNumberFormat="1" applyFont="1" applyFill="1" applyBorder="1" applyAlignment="1" applyProtection="1">
      <alignment horizontal="left" indent="4"/>
      <protection/>
    </xf>
    <xf numFmtId="168" fontId="71" fillId="30" borderId="0" xfId="0" applyNumberFormat="1" applyFont="1" applyFill="1" applyBorder="1" applyAlignment="1" applyProtection="1">
      <alignment horizontal="left" vertical="center" indent="4"/>
      <protection/>
    </xf>
    <xf numFmtId="168" fontId="72" fillId="30" borderId="0" xfId="0" applyNumberFormat="1" applyFont="1" applyFill="1" applyBorder="1" applyAlignment="1" applyProtection="1">
      <alignment horizontal="left" wrapText="1" indent="2"/>
      <protection/>
    </xf>
    <xf numFmtId="168" fontId="72" fillId="30" borderId="0" xfId="0" applyNumberFormat="1" applyFont="1" applyFill="1" applyBorder="1" applyAlignment="1" applyProtection="1">
      <alignment horizontal="right" vertical="center"/>
      <protection/>
    </xf>
    <xf numFmtId="168" fontId="72" fillId="30" borderId="0" xfId="0" applyNumberFormat="1" applyFont="1" applyFill="1" applyBorder="1" applyAlignment="1">
      <alignment horizontal="left" wrapText="1" indent="1"/>
    </xf>
    <xf numFmtId="168" fontId="72" fillId="30" borderId="0" xfId="0" applyNumberFormat="1" applyFont="1" applyFill="1" applyAlignment="1">
      <alignment horizontal="left" wrapText="1" indent="1"/>
    </xf>
    <xf numFmtId="168" fontId="72" fillId="30" borderId="0" xfId="0" applyNumberFormat="1" applyFont="1" applyFill="1" applyAlignment="1">
      <alignment horizontal="center" vertical="center"/>
    </xf>
    <xf numFmtId="168" fontId="72" fillId="30" borderId="0" xfId="0" applyNumberFormat="1" applyFont="1" applyFill="1" applyBorder="1" applyAlignment="1" applyProtection="1">
      <alignment horizontal="center" vertical="center"/>
      <protection/>
    </xf>
    <xf numFmtId="168" fontId="72" fillId="30" borderId="0" xfId="0" applyNumberFormat="1" applyFont="1" applyFill="1" applyBorder="1" applyAlignment="1">
      <alignment horizontal="center" vertical="center"/>
    </xf>
    <xf numFmtId="172" fontId="75" fillId="30" borderId="0" xfId="0" applyNumberFormat="1" applyFont="1" applyFill="1" applyBorder="1" applyAlignment="1" applyProtection="1">
      <alignment horizontal="center" vertical="center"/>
      <protection locked="0"/>
    </xf>
    <xf numFmtId="168" fontId="76" fillId="30" borderId="0" xfId="0" applyNumberFormat="1" applyFont="1" applyFill="1" applyBorder="1" applyAlignment="1" applyProtection="1">
      <alignment horizontal="center" vertical="center"/>
      <protection locked="0"/>
    </xf>
    <xf numFmtId="168" fontId="71" fillId="0" borderId="0" xfId="0" applyNumberFormat="1" applyFont="1" applyFill="1" applyBorder="1" applyAlignment="1" applyProtection="1">
      <alignment horizontal="left" vertical="center"/>
      <protection locked="0"/>
    </xf>
    <xf numFmtId="168" fontId="72" fillId="30" borderId="0" xfId="0" applyNumberFormat="1" applyFont="1" applyFill="1" applyAlignment="1" applyProtection="1">
      <alignment horizontal="right"/>
      <protection locked="0"/>
    </xf>
    <xf numFmtId="168" fontId="71" fillId="30" borderId="0" xfId="0" applyNumberFormat="1" applyFont="1" applyFill="1" applyAlignment="1" applyProtection="1">
      <alignment horizontal="left"/>
      <protection locked="0"/>
    </xf>
    <xf numFmtId="168" fontId="73" fillId="30" borderId="0" xfId="0" applyNumberFormat="1" applyFont="1" applyFill="1" applyAlignment="1" applyProtection="1">
      <alignment horizontal="right"/>
      <protection locked="0"/>
    </xf>
    <xf numFmtId="171" fontId="71" fillId="30" borderId="0" xfId="0" applyNumberFormat="1" applyFont="1" applyFill="1" applyBorder="1" applyAlignment="1" applyProtection="1">
      <alignment horizontal="center"/>
      <protection locked="0"/>
    </xf>
    <xf numFmtId="0" fontId="72" fillId="30" borderId="21" xfId="210" applyFont="1" applyFill="1" applyBorder="1" applyAlignment="1">
      <alignment horizontal="center" vertical="center" wrapText="1"/>
      <protection/>
    </xf>
    <xf numFmtId="169" fontId="71" fillId="30" borderId="0" xfId="0" applyNumberFormat="1" applyFont="1" applyFill="1" applyBorder="1" applyAlignment="1" applyProtection="1">
      <alignment horizontal="center" vertical="center"/>
      <protection locked="0"/>
    </xf>
    <xf numFmtId="168" fontId="72" fillId="30" borderId="0" xfId="0" applyNumberFormat="1" applyFont="1" applyFill="1" applyBorder="1" applyAlignment="1" applyProtection="1">
      <alignment horizontal="left" indent="2"/>
      <protection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168" fontId="79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22" xfId="0" applyFont="1" applyFill="1" applyBorder="1" applyAlignment="1">
      <alignment horizontal="center"/>
    </xf>
    <xf numFmtId="170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8" fontId="0" fillId="0" borderId="22" xfId="0" applyNumberFormat="1" applyFill="1" applyBorder="1" applyAlignment="1">
      <alignment/>
    </xf>
    <xf numFmtId="170" fontId="0" fillId="0" borderId="22" xfId="0" applyNumberFormat="1" applyFill="1" applyBorder="1" applyAlignment="1">
      <alignment/>
    </xf>
    <xf numFmtId="170" fontId="0" fillId="0" borderId="22" xfId="0" applyNumberFormat="1" applyFont="1" applyFill="1" applyBorder="1" applyAlignment="1">
      <alignment/>
    </xf>
    <xf numFmtId="170" fontId="0" fillId="0" borderId="0" xfId="0" applyNumberFormat="1" applyFill="1" applyAlignment="1">
      <alignment/>
    </xf>
    <xf numFmtId="14" fontId="80" fillId="0" borderId="0" xfId="0" applyNumberFormat="1" applyFont="1" applyAlignment="1">
      <alignment/>
    </xf>
    <xf numFmtId="0" fontId="0" fillId="0" borderId="0" xfId="212" applyFont="1">
      <alignment/>
      <protection/>
    </xf>
    <xf numFmtId="0" fontId="0" fillId="0" borderId="24" xfId="212" applyFont="1" applyBorder="1" applyAlignment="1">
      <alignment horizontal="center" vertical="center" wrapText="1"/>
      <protection/>
    </xf>
    <xf numFmtId="0" fontId="0" fillId="0" borderId="0" xfId="212" applyFont="1" applyAlignment="1">
      <alignment horizontal="center" vertical="center"/>
      <protection/>
    </xf>
    <xf numFmtId="168" fontId="0" fillId="0" borderId="24" xfId="212" applyNumberFormat="1" applyFont="1" applyBorder="1">
      <alignment/>
      <protection/>
    </xf>
    <xf numFmtId="168" fontId="0" fillId="0" borderId="24" xfId="227" applyNumberFormat="1" applyFont="1" applyBorder="1" applyAlignment="1">
      <alignment/>
    </xf>
    <xf numFmtId="172" fontId="0" fillId="0" borderId="24" xfId="227" applyNumberFormat="1" applyFont="1" applyBorder="1" applyAlignment="1">
      <alignment/>
    </xf>
    <xf numFmtId="168" fontId="0" fillId="0" borderId="0" xfId="212" applyNumberFormat="1" applyFont="1">
      <alignment/>
      <protection/>
    </xf>
    <xf numFmtId="3" fontId="0" fillId="0" borderId="0" xfId="212" applyNumberFormat="1" applyFont="1">
      <alignment/>
      <protection/>
    </xf>
    <xf numFmtId="168" fontId="79" fillId="30" borderId="25" xfId="0" applyNumberFormat="1" applyFont="1" applyFill="1" applyBorder="1" applyAlignment="1">
      <alignment/>
    </xf>
    <xf numFmtId="0" fontId="0" fillId="30" borderId="0" xfId="0" applyFont="1" applyFill="1" applyAlignment="1">
      <alignment horizontal="left"/>
    </xf>
    <xf numFmtId="0" fontId="0" fillId="30" borderId="26" xfId="0" applyFont="1" applyFill="1" applyBorder="1" applyAlignment="1">
      <alignment horizontal="center"/>
    </xf>
    <xf numFmtId="0" fontId="79" fillId="30" borderId="26" xfId="0" applyFont="1" applyFill="1" applyBorder="1" applyAlignment="1">
      <alignment/>
    </xf>
    <xf numFmtId="0" fontId="0" fillId="30" borderId="26" xfId="0" applyFont="1" applyFill="1" applyBorder="1" applyAlignment="1">
      <alignment/>
    </xf>
    <xf numFmtId="169" fontId="72" fillId="30" borderId="0" xfId="0" applyNumberFormat="1" applyFont="1" applyFill="1" applyBorder="1" applyAlignment="1" applyProtection="1">
      <alignment horizontal="center"/>
      <protection locked="0"/>
    </xf>
    <xf numFmtId="0" fontId="79" fillId="30" borderId="0" xfId="0" applyFont="1" applyFill="1" applyAlignment="1" quotePrefix="1">
      <alignment horizontal="center"/>
    </xf>
    <xf numFmtId="0" fontId="79" fillId="30" borderId="0" xfId="0" applyFont="1" applyFill="1" applyAlignment="1">
      <alignment horizontal="center"/>
    </xf>
    <xf numFmtId="0" fontId="79" fillId="30" borderId="25" xfId="0" applyFont="1" applyFill="1" applyBorder="1" applyAlignment="1">
      <alignment horizontal="center"/>
    </xf>
    <xf numFmtId="4" fontId="80" fillId="0" borderId="0" xfId="211" applyNumberFormat="1" applyFont="1" applyFill="1" applyBorder="1">
      <alignment/>
      <protection/>
    </xf>
    <xf numFmtId="0" fontId="80" fillId="0" borderId="0" xfId="211" applyFont="1" applyFill="1" applyBorder="1">
      <alignment/>
      <protection/>
    </xf>
    <xf numFmtId="0" fontId="81" fillId="0" borderId="0" xfId="211" applyFont="1" applyFill="1" applyBorder="1">
      <alignment/>
      <protection/>
    </xf>
    <xf numFmtId="0" fontId="81" fillId="0" borderId="0" xfId="211" applyFont="1" applyFill="1" applyBorder="1" applyAlignment="1">
      <alignment horizontal="center"/>
      <protection/>
    </xf>
    <xf numFmtId="168" fontId="71" fillId="30" borderId="0" xfId="0" applyNumberFormat="1" applyFont="1" applyFill="1" applyAlignment="1" applyProtection="1">
      <alignment wrapText="1"/>
      <protection locked="0"/>
    </xf>
    <xf numFmtId="168" fontId="71" fillId="30" borderId="0" xfId="0" applyNumberFormat="1" applyFont="1" applyFill="1" applyAlignment="1" applyProtection="1">
      <alignment horizontal="center" wrapText="1"/>
      <protection locked="0"/>
    </xf>
    <xf numFmtId="168" fontId="72" fillId="30" borderId="0" xfId="0" applyNumberFormat="1" applyFont="1" applyFill="1" applyBorder="1" applyAlignment="1" applyProtection="1">
      <alignment horizontal="right"/>
      <protection/>
    </xf>
    <xf numFmtId="168" fontId="72" fillId="30" borderId="0" xfId="0" applyNumberFormat="1" applyFont="1" applyFill="1" applyBorder="1" applyAlignment="1" applyProtection="1">
      <alignment vertical="center"/>
      <protection/>
    </xf>
    <xf numFmtId="168" fontId="72" fillId="30" borderId="0" xfId="0" applyNumberFormat="1" applyFont="1" applyFill="1" applyBorder="1" applyAlignment="1">
      <alignment horizontal="right" vertical="center"/>
    </xf>
    <xf numFmtId="172" fontId="75" fillId="30" borderId="0" xfId="0" applyNumberFormat="1" applyFont="1" applyFill="1" applyBorder="1" applyAlignment="1" applyProtection="1">
      <alignment horizontal="center" vertical="center"/>
      <protection locked="0"/>
    </xf>
    <xf numFmtId="0" fontId="81" fillId="30" borderId="0" xfId="211" applyFont="1" applyFill="1" applyBorder="1" applyAlignment="1">
      <alignment/>
      <protection/>
    </xf>
    <xf numFmtId="0" fontId="80" fillId="30" borderId="0" xfId="211" applyFont="1" applyFill="1" applyBorder="1" applyAlignment="1">
      <alignment vertical="top" wrapText="1"/>
      <protection/>
    </xf>
    <xf numFmtId="4" fontId="80" fillId="30" borderId="0" xfId="211" applyNumberFormat="1" applyFont="1" applyFill="1" applyBorder="1">
      <alignment/>
      <protection/>
    </xf>
    <xf numFmtId="0" fontId="80" fillId="30" borderId="0" xfId="211" applyFont="1" applyFill="1" applyBorder="1">
      <alignment/>
      <protection/>
    </xf>
    <xf numFmtId="0" fontId="81" fillId="30" borderId="0" xfId="211" applyFont="1" applyFill="1" applyBorder="1">
      <alignment/>
      <protection/>
    </xf>
    <xf numFmtId="3" fontId="80" fillId="30" borderId="0" xfId="211" applyNumberFormat="1" applyFont="1" applyFill="1" applyBorder="1">
      <alignment/>
      <protection/>
    </xf>
    <xf numFmtId="0" fontId="79" fillId="30" borderId="0" xfId="211" applyFont="1" applyFill="1" applyBorder="1">
      <alignment/>
      <protection/>
    </xf>
    <xf numFmtId="0" fontId="80" fillId="30" borderId="0" xfId="211" applyFont="1" applyFill="1" applyBorder="1" applyAlignment="1">
      <alignment horizontal="center"/>
      <protection/>
    </xf>
    <xf numFmtId="0" fontId="0" fillId="0" borderId="27" xfId="212" applyFont="1" applyBorder="1" applyAlignment="1">
      <alignment horizontal="center" vertical="center" wrapText="1"/>
      <protection/>
    </xf>
    <xf numFmtId="168" fontId="0" fillId="0" borderId="27" xfId="212" applyNumberFormat="1" applyFont="1" applyBorder="1">
      <alignment/>
      <protection/>
    </xf>
    <xf numFmtId="0" fontId="34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vertical="top" wrapText="1"/>
    </xf>
    <xf numFmtId="0" fontId="83" fillId="30" borderId="0" xfId="0" applyFont="1" applyFill="1" applyBorder="1" applyAlignment="1">
      <alignment/>
    </xf>
    <xf numFmtId="0" fontId="22" fillId="30" borderId="0" xfId="211" applyFont="1" applyFill="1" applyBorder="1">
      <alignment/>
      <protection/>
    </xf>
    <xf numFmtId="0" fontId="0" fillId="30" borderId="0" xfId="212" applyFont="1" applyFill="1">
      <alignment/>
      <protection/>
    </xf>
    <xf numFmtId="0" fontId="0" fillId="30" borderId="0" xfId="212" applyFont="1" applyFill="1" applyAlignment="1">
      <alignment horizontal="right"/>
      <protection/>
    </xf>
    <xf numFmtId="49" fontId="0" fillId="30" borderId="0" xfId="0" applyNumberFormat="1" applyFont="1" applyFill="1" applyBorder="1" applyAlignment="1" applyProtection="1">
      <alignment horizontal="right"/>
      <protection locked="0"/>
    </xf>
    <xf numFmtId="168" fontId="74" fillId="30" borderId="26" xfId="0" applyNumberFormat="1" applyFont="1" applyFill="1" applyBorder="1" applyAlignment="1" applyProtection="1">
      <alignment/>
      <protection locked="0"/>
    </xf>
    <xf numFmtId="49" fontId="71" fillId="30" borderId="26" xfId="0" applyNumberFormat="1" applyFont="1" applyFill="1" applyBorder="1" applyAlignment="1" applyProtection="1">
      <alignment horizontal="right"/>
      <protection locked="0"/>
    </xf>
    <xf numFmtId="0" fontId="72" fillId="30" borderId="22" xfId="210" applyFont="1" applyFill="1" applyBorder="1" applyAlignment="1" quotePrefix="1">
      <alignment horizontal="center" vertical="center" wrapText="1"/>
      <protection/>
    </xf>
    <xf numFmtId="168" fontId="73" fillId="30" borderId="28" xfId="0" applyNumberFormat="1" applyFont="1" applyFill="1" applyBorder="1" applyAlignment="1" applyProtection="1">
      <alignment horizontal="center"/>
      <protection locked="0"/>
    </xf>
    <xf numFmtId="0" fontId="24" fillId="0" borderId="28" xfId="210" applyFont="1" applyFill="1" applyBorder="1" applyAlignment="1">
      <alignment horizontal="center"/>
      <protection/>
    </xf>
    <xf numFmtId="168" fontId="24" fillId="30" borderId="28" xfId="0" applyNumberFormat="1" applyFont="1" applyFill="1" applyBorder="1" applyAlignment="1" applyProtection="1">
      <alignment horizontal="center" wrapText="1"/>
      <protection locked="0"/>
    </xf>
    <xf numFmtId="0" fontId="24" fillId="0" borderId="28" xfId="210" applyFont="1" applyFill="1" applyBorder="1" applyAlignment="1">
      <alignment horizontal="center" wrapText="1"/>
      <protection/>
    </xf>
    <xf numFmtId="0" fontId="0" fillId="21" borderId="25" xfId="0" applyFill="1" applyBorder="1" applyAlignment="1">
      <alignment/>
    </xf>
    <xf numFmtId="0" fontId="0" fillId="21" borderId="0" xfId="0" applyFill="1" applyBorder="1" applyAlignment="1">
      <alignment/>
    </xf>
    <xf numFmtId="0" fontId="0" fillId="21" borderId="22" xfId="0" applyFill="1" applyBorder="1" applyAlignment="1">
      <alignment/>
    </xf>
    <xf numFmtId="0" fontId="0" fillId="21" borderId="29" xfId="0" applyFill="1" applyBorder="1" applyAlignment="1">
      <alignment/>
    </xf>
    <xf numFmtId="170" fontId="79" fillId="30" borderId="26" xfId="0" applyNumberFormat="1" applyFont="1" applyFill="1" applyBorder="1" applyAlignment="1">
      <alignment/>
    </xf>
    <xf numFmtId="168" fontId="79" fillId="30" borderId="0" xfId="0" applyNumberFormat="1" applyFont="1" applyFill="1" applyAlignment="1">
      <alignment/>
    </xf>
    <xf numFmtId="168" fontId="0" fillId="30" borderId="0" xfId="0" applyNumberFormat="1" applyFont="1" applyFill="1" applyAlignment="1">
      <alignment/>
    </xf>
    <xf numFmtId="168" fontId="79" fillId="30" borderId="0" xfId="0" applyNumberFormat="1" applyFont="1" applyFill="1" applyBorder="1" applyAlignment="1">
      <alignment/>
    </xf>
    <xf numFmtId="0" fontId="0" fillId="30" borderId="0" xfId="0" applyFill="1" applyAlignment="1">
      <alignment/>
    </xf>
    <xf numFmtId="0" fontId="0" fillId="30" borderId="0" xfId="0" applyFill="1" applyAlignment="1">
      <alignment horizontal="right"/>
    </xf>
    <xf numFmtId="0" fontId="0" fillId="30" borderId="22" xfId="0" applyFill="1" applyBorder="1" applyAlignment="1">
      <alignment/>
    </xf>
    <xf numFmtId="0" fontId="0" fillId="30" borderId="22" xfId="0" applyFill="1" applyBorder="1" applyAlignment="1">
      <alignment horizontal="right"/>
    </xf>
    <xf numFmtId="0" fontId="79" fillId="21" borderId="0" xfId="0" applyFont="1" applyFill="1" applyBorder="1" applyAlignment="1">
      <alignment horizontal="center"/>
    </xf>
    <xf numFmtId="0" fontId="79" fillId="21" borderId="22" xfId="0" applyFont="1" applyFill="1" applyBorder="1" applyAlignment="1">
      <alignment/>
    </xf>
    <xf numFmtId="0" fontId="79" fillId="21" borderId="29" xfId="0" applyFont="1" applyFill="1" applyBorder="1" applyAlignment="1">
      <alignment horizontal="center"/>
    </xf>
    <xf numFmtId="0" fontId="81" fillId="30" borderId="0" xfId="211" applyFont="1" applyFill="1" applyBorder="1" applyAlignment="1">
      <alignment vertical="top" wrapText="1"/>
      <protection/>
    </xf>
    <xf numFmtId="0" fontId="79" fillId="30" borderId="0" xfId="211" applyFont="1" applyFill="1" applyBorder="1" applyAlignment="1">
      <alignment horizontal="left" vertical="center"/>
      <protection/>
    </xf>
    <xf numFmtId="0" fontId="81" fillId="30" borderId="30" xfId="211" applyFont="1" applyFill="1" applyBorder="1" applyAlignment="1">
      <alignment horizontal="center"/>
      <protection/>
    </xf>
    <xf numFmtId="0" fontId="0" fillId="30" borderId="0" xfId="212" applyFont="1" applyFill="1" applyBorder="1" applyAlignment="1">
      <alignment vertical="center"/>
      <protection/>
    </xf>
    <xf numFmtId="0" fontId="0" fillId="30" borderId="0" xfId="212" applyFont="1" applyFill="1" applyBorder="1" applyAlignment="1">
      <alignment vertical="center" wrapText="1"/>
      <protection/>
    </xf>
    <xf numFmtId="0" fontId="79" fillId="30" borderId="26" xfId="212" applyFont="1" applyFill="1" applyBorder="1" applyAlignment="1">
      <alignment vertical="center"/>
      <protection/>
    </xf>
    <xf numFmtId="0" fontId="34" fillId="30" borderId="0" xfId="0" applyFont="1" applyFill="1" applyBorder="1" applyAlignment="1">
      <alignment vertical="top" wrapText="1"/>
    </xf>
    <xf numFmtId="172" fontId="72" fillId="30" borderId="0" xfId="223" applyNumberFormat="1" applyFont="1" applyFill="1" applyBorder="1" applyAlignment="1" applyProtection="1">
      <alignment vertical="center"/>
      <protection locked="0"/>
    </xf>
    <xf numFmtId="172" fontId="72" fillId="30" borderId="0" xfId="0" applyNumberFormat="1" applyFont="1" applyFill="1" applyBorder="1" applyAlignment="1" applyProtection="1">
      <alignment horizontal="right" vertical="center"/>
      <protection/>
    </xf>
    <xf numFmtId="172" fontId="71" fillId="30" borderId="0" xfId="0" applyNumberFormat="1" applyFont="1" applyFill="1" applyBorder="1" applyAlignment="1" applyProtection="1">
      <alignment horizontal="right" vertical="center"/>
      <protection/>
    </xf>
    <xf numFmtId="168" fontId="71" fillId="30" borderId="0" xfId="0" applyNumberFormat="1" applyFont="1" applyFill="1" applyAlignment="1" applyProtection="1" quotePrefix="1">
      <alignment horizontal="right" vertical="center"/>
      <protection locked="0"/>
    </xf>
    <xf numFmtId="168" fontId="72" fillId="30" borderId="0" xfId="0" applyNumberFormat="1" applyFont="1" applyFill="1" applyAlignment="1" applyProtection="1">
      <alignment horizontal="right" vertical="center"/>
      <protection locked="0"/>
    </xf>
    <xf numFmtId="168" fontId="71" fillId="30" borderId="0" xfId="0" applyNumberFormat="1" applyFont="1" applyFill="1" applyBorder="1" applyAlignment="1" applyProtection="1">
      <alignment horizontal="right" vertical="center"/>
      <protection locked="0"/>
    </xf>
    <xf numFmtId="172" fontId="75" fillId="30" borderId="0" xfId="0" applyNumberFormat="1" applyFont="1" applyFill="1" applyBorder="1" applyAlignment="1" applyProtection="1">
      <alignment horizontal="right" vertical="center"/>
      <protection locked="0"/>
    </xf>
    <xf numFmtId="172" fontId="77" fillId="30" borderId="0" xfId="0" applyNumberFormat="1" applyFont="1" applyFill="1" applyBorder="1" applyAlignment="1" applyProtection="1">
      <alignment horizontal="right" vertical="center"/>
      <protection locked="0"/>
    </xf>
    <xf numFmtId="172" fontId="75" fillId="30" borderId="0" xfId="0" applyNumberFormat="1" applyFont="1" applyFill="1" applyBorder="1" applyAlignment="1" applyProtection="1">
      <alignment horizontal="right" vertical="center"/>
      <protection locked="0"/>
    </xf>
    <xf numFmtId="172" fontId="72" fillId="30" borderId="0" xfId="0" applyNumberFormat="1" applyFont="1" applyFill="1" applyBorder="1" applyAlignment="1" applyProtection="1">
      <alignment vertical="center"/>
      <protection locked="0"/>
    </xf>
    <xf numFmtId="172" fontId="71" fillId="30" borderId="0" xfId="0" applyNumberFormat="1" applyFont="1" applyFill="1" applyBorder="1" applyAlignment="1" applyProtection="1">
      <alignment vertical="center"/>
      <protection/>
    </xf>
    <xf numFmtId="172" fontId="72" fillId="30" borderId="0" xfId="0" applyNumberFormat="1" applyFont="1" applyFill="1" applyBorder="1" applyAlignment="1" applyProtection="1">
      <alignment vertical="center"/>
      <protection/>
    </xf>
    <xf numFmtId="172" fontId="72" fillId="30" borderId="0" xfId="0" applyNumberFormat="1" applyFont="1" applyFill="1" applyBorder="1" applyAlignment="1" applyProtection="1">
      <alignment vertical="center"/>
      <protection locked="0"/>
    </xf>
    <xf numFmtId="172" fontId="72" fillId="30" borderId="0" xfId="0" applyNumberFormat="1" applyFont="1" applyFill="1" applyBorder="1" applyAlignment="1" applyProtection="1">
      <alignment vertical="center"/>
      <protection/>
    </xf>
    <xf numFmtId="172" fontId="72" fillId="30" borderId="0" xfId="0" applyNumberFormat="1" applyFont="1" applyFill="1" applyBorder="1" applyAlignment="1">
      <alignment horizontal="right" vertical="center"/>
    </xf>
    <xf numFmtId="172" fontId="72" fillId="30" borderId="0" xfId="0" applyNumberFormat="1" applyFont="1" applyFill="1" applyBorder="1" applyAlignment="1" applyProtection="1">
      <alignment horizontal="right" vertical="center"/>
      <protection/>
    </xf>
    <xf numFmtId="0" fontId="84" fillId="0" borderId="31" xfId="0" applyFont="1" applyBorder="1" applyAlignment="1">
      <alignment horizontal="justify" wrapText="1"/>
    </xf>
    <xf numFmtId="0" fontId="41" fillId="30" borderId="0" xfId="0" applyFont="1" applyFill="1" applyBorder="1" applyAlignment="1">
      <alignment horizontal="center" vertical="center"/>
    </xf>
    <xf numFmtId="0" fontId="41" fillId="30" borderId="0" xfId="0" applyFont="1" applyFill="1" applyBorder="1" applyAlignment="1">
      <alignment horizontal="justify" vertical="center" wrapText="1"/>
    </xf>
    <xf numFmtId="0" fontId="41" fillId="30" borderId="0" xfId="0" applyFont="1" applyFill="1" applyBorder="1" applyAlignment="1">
      <alignment horizontal="left" vertical="center" wrapText="1"/>
    </xf>
    <xf numFmtId="3" fontId="81" fillId="0" borderId="0" xfId="211" applyNumberFormat="1" applyFont="1" applyFill="1" applyBorder="1">
      <alignment/>
      <protection/>
    </xf>
    <xf numFmtId="0" fontId="0" fillId="30" borderId="0" xfId="0" applyFont="1" applyFill="1" applyBorder="1" applyAlignment="1">
      <alignment horizontal="justify" vertical="center" wrapText="1"/>
    </xf>
    <xf numFmtId="168" fontId="0" fillId="31" borderId="0" xfId="212" applyNumberFormat="1" applyFont="1" applyFill="1" applyBorder="1" applyAlignment="1">
      <alignment vertical="center"/>
      <protection/>
    </xf>
    <xf numFmtId="172" fontId="0" fillId="31" borderId="0" xfId="226" applyNumberFormat="1" applyFont="1" applyFill="1" applyBorder="1" applyAlignment="1">
      <alignment vertical="center"/>
    </xf>
    <xf numFmtId="168" fontId="79" fillId="31" borderId="26" xfId="212" applyNumberFormat="1" applyFont="1" applyFill="1" applyBorder="1" applyAlignment="1">
      <alignment vertical="center"/>
      <protection/>
    </xf>
    <xf numFmtId="172" fontId="79" fillId="31" borderId="26" xfId="226" applyNumberFormat="1" applyFont="1" applyFill="1" applyBorder="1" applyAlignment="1">
      <alignment vertical="center"/>
    </xf>
    <xf numFmtId="3" fontId="79" fillId="30" borderId="0" xfId="211" applyNumberFormat="1" applyFont="1" applyFill="1" applyBorder="1" applyAlignment="1">
      <alignment horizontal="right" vertical="center" wrapText="1"/>
      <protection/>
    </xf>
    <xf numFmtId="172" fontId="0" fillId="30" borderId="0" xfId="225" applyNumberFormat="1" applyFont="1" applyFill="1" applyBorder="1" applyAlignment="1">
      <alignment horizontal="right" vertical="center"/>
    </xf>
    <xf numFmtId="3" fontId="0" fillId="30" borderId="0" xfId="211" applyNumberFormat="1" applyFont="1" applyFill="1" applyBorder="1" applyAlignment="1">
      <alignment horizontal="right" vertical="center"/>
      <protection/>
    </xf>
    <xf numFmtId="0" fontId="41" fillId="30" borderId="0" xfId="0" applyFont="1" applyFill="1" applyBorder="1" applyAlignment="1">
      <alignment horizontal="justify" vertical="center"/>
    </xf>
    <xf numFmtId="223" fontId="81" fillId="0" borderId="0" xfId="211" applyNumberFormat="1" applyFont="1" applyFill="1" applyBorder="1">
      <alignment/>
      <protection/>
    </xf>
    <xf numFmtId="172" fontId="79" fillId="30" borderId="0" xfId="225" applyNumberFormat="1" applyFont="1" applyFill="1" applyBorder="1" applyAlignment="1">
      <alignment horizontal="right" vertical="center"/>
    </xf>
    <xf numFmtId="49" fontId="81" fillId="30" borderId="30" xfId="211" applyNumberFormat="1" applyFont="1" applyFill="1" applyBorder="1" applyAlignment="1" quotePrefix="1">
      <alignment horizontal="center" vertical="center" wrapText="1"/>
      <protection/>
    </xf>
    <xf numFmtId="49" fontId="81" fillId="30" borderId="30" xfId="211" applyNumberFormat="1" applyFont="1" applyFill="1" applyBorder="1" applyAlignment="1">
      <alignment horizontal="center" vertical="center" wrapText="1"/>
      <protection/>
    </xf>
    <xf numFmtId="49" fontId="81" fillId="30" borderId="30" xfId="211" applyNumberFormat="1" applyFont="1" applyFill="1" applyBorder="1" applyAlignment="1">
      <alignment horizontal="center" vertical="center"/>
      <protection/>
    </xf>
    <xf numFmtId="0" fontId="79" fillId="32" borderId="22" xfId="0" applyFont="1" applyFill="1" applyBorder="1" applyAlignment="1">
      <alignment/>
    </xf>
    <xf numFmtId="168" fontId="82" fillId="32" borderId="22" xfId="0" applyNumberFormat="1" applyFont="1" applyFill="1" applyBorder="1" applyAlignment="1">
      <alignment/>
    </xf>
    <xf numFmtId="0" fontId="79" fillId="32" borderId="22" xfId="0" applyFont="1" applyFill="1" applyBorder="1" applyAlignment="1">
      <alignment/>
    </xf>
    <xf numFmtId="0" fontId="79" fillId="33" borderId="32" xfId="212" applyFont="1" applyFill="1" applyBorder="1" applyAlignment="1">
      <alignment horizontal="center" vertical="center" wrapText="1"/>
      <protection/>
    </xf>
    <xf numFmtId="0" fontId="79" fillId="33" borderId="32" xfId="212" applyFont="1" applyFill="1" applyBorder="1" applyAlignment="1">
      <alignment horizontal="center" vertical="center" wrapText="1"/>
      <protection/>
    </xf>
    <xf numFmtId="0" fontId="79" fillId="33" borderId="32" xfId="210" applyFont="1" applyFill="1" applyBorder="1" applyAlignment="1">
      <alignment horizontal="center" vertical="center" wrapText="1"/>
      <protection/>
    </xf>
    <xf numFmtId="168" fontId="72" fillId="34" borderId="0" xfId="0" applyNumberFormat="1" applyFont="1" applyFill="1" applyBorder="1" applyAlignment="1" applyProtection="1">
      <alignment horizontal="left" vertical="center"/>
      <protection locked="0"/>
    </xf>
    <xf numFmtId="168" fontId="72" fillId="34" borderId="0" xfId="0" applyNumberFormat="1" applyFont="1" applyFill="1" applyBorder="1" applyAlignment="1" applyProtection="1">
      <alignment vertical="center"/>
      <protection locked="0"/>
    </xf>
    <xf numFmtId="172" fontId="72" fillId="34" borderId="0" xfId="0" applyNumberFormat="1" applyFont="1" applyFill="1" applyBorder="1" applyAlignment="1" applyProtection="1">
      <alignment vertical="center"/>
      <protection locked="0"/>
    </xf>
    <xf numFmtId="172" fontId="72" fillId="34" borderId="0" xfId="223" applyNumberFormat="1" applyFont="1" applyFill="1" applyBorder="1" applyAlignment="1" applyProtection="1">
      <alignment vertical="center"/>
      <protection locked="0"/>
    </xf>
    <xf numFmtId="168" fontId="72" fillId="34" borderId="0" xfId="0" applyNumberFormat="1" applyFont="1" applyFill="1" applyBorder="1" applyAlignment="1">
      <alignment vertical="center"/>
    </xf>
    <xf numFmtId="172" fontId="72" fillId="34" borderId="0" xfId="0" applyNumberFormat="1" applyFont="1" applyFill="1" applyBorder="1" applyAlignment="1">
      <alignment vertical="center"/>
    </xf>
    <xf numFmtId="168" fontId="72" fillId="34" borderId="26" xfId="0" applyNumberFormat="1" applyFont="1" applyFill="1" applyBorder="1" applyAlignment="1" applyProtection="1">
      <alignment horizontal="left" vertical="center"/>
      <protection/>
    </xf>
    <xf numFmtId="168" fontId="72" fillId="34" borderId="26" xfId="0" applyNumberFormat="1" applyFont="1" applyFill="1" applyBorder="1" applyAlignment="1" applyProtection="1">
      <alignment horizontal="right" vertical="center"/>
      <protection/>
    </xf>
    <xf numFmtId="10" fontId="72" fillId="34" borderId="26" xfId="0" applyNumberFormat="1" applyFont="1" applyFill="1" applyBorder="1" applyAlignment="1" applyProtection="1">
      <alignment horizontal="right" vertical="center"/>
      <protection/>
    </xf>
    <xf numFmtId="172" fontId="72" fillId="34" borderId="26" xfId="223" applyNumberFormat="1" applyFont="1" applyFill="1" applyBorder="1" applyAlignment="1" applyProtection="1">
      <alignment horizontal="right" vertical="center"/>
      <protection/>
    </xf>
    <xf numFmtId="168" fontId="72" fillId="33" borderId="0" xfId="0" applyNumberFormat="1" applyFont="1" applyFill="1" applyBorder="1" applyAlignment="1" applyProtection="1">
      <alignment horizontal="left" vertical="center"/>
      <protection locked="0"/>
    </xf>
    <xf numFmtId="168" fontId="72" fillId="33" borderId="0" xfId="0" applyNumberFormat="1" applyFont="1" applyFill="1" applyBorder="1" applyAlignment="1" applyProtection="1">
      <alignment horizontal="right" vertical="center"/>
      <protection locked="0"/>
    </xf>
    <xf numFmtId="0" fontId="84" fillId="0" borderId="0" xfId="0" applyFont="1" applyBorder="1" applyAlignment="1">
      <alignment horizontal="justify" wrapText="1"/>
    </xf>
    <xf numFmtId="0" fontId="41" fillId="30" borderId="28" xfId="0" applyFont="1" applyFill="1" applyBorder="1" applyAlignment="1">
      <alignment horizontal="center" vertical="center"/>
    </xf>
    <xf numFmtId="0" fontId="41" fillId="30" borderId="28" xfId="0" applyFont="1" applyFill="1" applyBorder="1" applyAlignment="1">
      <alignment horizontal="justify" vertical="center" wrapText="1"/>
    </xf>
    <xf numFmtId="3" fontId="0" fillId="30" borderId="28" xfId="211" applyNumberFormat="1" applyFont="1" applyFill="1" applyBorder="1" applyAlignment="1">
      <alignment horizontal="right" vertical="center"/>
      <protection/>
    </xf>
    <xf numFmtId="3" fontId="0" fillId="30" borderId="28" xfId="0" applyNumberFormat="1" applyFont="1" applyFill="1" applyBorder="1" applyAlignment="1">
      <alignment vertical="top" wrapText="1"/>
    </xf>
    <xf numFmtId="172" fontId="0" fillId="30" borderId="28" xfId="225" applyNumberFormat="1" applyFont="1" applyFill="1" applyBorder="1" applyAlignment="1">
      <alignment horizontal="right" vertical="center"/>
    </xf>
    <xf numFmtId="0" fontId="80" fillId="31" borderId="0" xfId="211" applyFont="1" applyFill="1" applyBorder="1">
      <alignment/>
      <protection/>
    </xf>
    <xf numFmtId="0" fontId="81" fillId="31" borderId="0" xfId="211" applyFont="1" applyFill="1" applyBorder="1">
      <alignment/>
      <protection/>
    </xf>
    <xf numFmtId="0" fontId="81" fillId="31" borderId="0" xfId="211" applyFont="1" applyFill="1" applyBorder="1" applyAlignment="1">
      <alignment horizontal="center"/>
      <protection/>
    </xf>
    <xf numFmtId="168" fontId="81" fillId="31" borderId="0" xfId="211" applyNumberFormat="1" applyFont="1" applyFill="1" applyBorder="1">
      <alignment/>
      <protection/>
    </xf>
    <xf numFmtId="168" fontId="80" fillId="31" borderId="0" xfId="211" applyNumberFormat="1" applyFont="1" applyFill="1" applyBorder="1">
      <alignment/>
      <protection/>
    </xf>
    <xf numFmtId="168" fontId="80" fillId="31" borderId="0" xfId="211" applyNumberFormat="1" applyFont="1" applyFill="1" applyBorder="1" applyAlignment="1">
      <alignment vertical="center"/>
      <protection/>
    </xf>
    <xf numFmtId="168" fontId="34" fillId="31" borderId="0" xfId="0" applyNumberFormat="1" applyFont="1" applyFill="1" applyBorder="1" applyAlignment="1">
      <alignment vertical="top" wrapText="1"/>
    </xf>
    <xf numFmtId="168" fontId="34" fillId="31" borderId="0" xfId="0" applyNumberFormat="1" applyFont="1" applyFill="1" applyBorder="1" applyAlignment="1">
      <alignment vertical="center" wrapText="1"/>
    </xf>
    <xf numFmtId="0" fontId="72" fillId="30" borderId="0" xfId="0" applyFont="1" applyFill="1" applyAlignment="1">
      <alignment horizontal="center"/>
    </xf>
    <xf numFmtId="0" fontId="72" fillId="30" borderId="0" xfId="0" applyFont="1" applyFill="1" applyAlignment="1">
      <alignment horizontal="center" wrapText="1"/>
    </xf>
    <xf numFmtId="0" fontId="78" fillId="30" borderId="0" xfId="0" applyFont="1" applyFill="1" applyAlignment="1">
      <alignment horizontal="center"/>
    </xf>
    <xf numFmtId="168" fontId="71" fillId="30" borderId="0" xfId="0" applyNumberFormat="1" applyFont="1" applyFill="1" applyAlignment="1" applyProtection="1">
      <alignment horizontal="left" wrapText="1"/>
      <protection locked="0"/>
    </xf>
    <xf numFmtId="0" fontId="73" fillId="34" borderId="0" xfId="0" applyFont="1" applyFill="1" applyBorder="1" applyAlignment="1" quotePrefix="1">
      <alignment horizontal="center" vertical="center" wrapText="1"/>
    </xf>
    <xf numFmtId="0" fontId="73" fillId="34" borderId="0" xfId="0" applyFont="1" applyFill="1" applyBorder="1" applyAlignment="1">
      <alignment horizontal="center" vertical="center" wrapText="1"/>
    </xf>
    <xf numFmtId="0" fontId="72" fillId="30" borderId="21" xfId="210" applyFont="1" applyFill="1" applyBorder="1" applyAlignment="1">
      <alignment horizontal="center" vertical="center" wrapText="1"/>
      <protection/>
    </xf>
    <xf numFmtId="0" fontId="0" fillId="30" borderId="21" xfId="0" applyFont="1" applyFill="1" applyBorder="1" applyAlignment="1">
      <alignment wrapText="1"/>
    </xf>
    <xf numFmtId="168" fontId="72" fillId="30" borderId="21" xfId="0" applyNumberFormat="1" applyFont="1" applyFill="1" applyBorder="1" applyAlignment="1">
      <alignment horizontal="center" vertical="center" wrapText="1"/>
    </xf>
    <xf numFmtId="168" fontId="72" fillId="30" borderId="21" xfId="0" applyNumberFormat="1" applyFont="1" applyFill="1" applyBorder="1" applyAlignment="1" quotePrefix="1">
      <alignment horizontal="center" vertical="center" wrapText="1"/>
    </xf>
    <xf numFmtId="0" fontId="72" fillId="30" borderId="0" xfId="212" applyFont="1" applyFill="1" applyAlignment="1">
      <alignment horizontal="center" wrapText="1"/>
      <protection/>
    </xf>
    <xf numFmtId="0" fontId="72" fillId="30" borderId="0" xfId="0" applyFont="1" applyFill="1" applyAlignment="1">
      <alignment horizontal="center" wrapText="1"/>
    </xf>
    <xf numFmtId="0" fontId="72" fillId="30" borderId="0" xfId="211" applyFont="1" applyFill="1" applyBorder="1" applyAlignment="1">
      <alignment horizontal="center" wrapText="1"/>
      <protection/>
    </xf>
    <xf numFmtId="0" fontId="71" fillId="30" borderId="0" xfId="0" applyFont="1" applyFill="1" applyAlignment="1">
      <alignment wrapText="1"/>
    </xf>
    <xf numFmtId="0" fontId="81" fillId="31" borderId="0" xfId="211" applyFont="1" applyFill="1" applyBorder="1" applyAlignment="1">
      <alignment horizontal="center"/>
      <protection/>
    </xf>
    <xf numFmtId="0" fontId="81" fillId="33" borderId="20" xfId="211" applyFont="1" applyFill="1" applyBorder="1" applyAlignment="1">
      <alignment horizontal="center" vertical="center" wrapText="1"/>
      <protection/>
    </xf>
    <xf numFmtId="0" fontId="81" fillId="33" borderId="22" xfId="211" applyFont="1" applyFill="1" applyBorder="1" applyAlignment="1">
      <alignment horizontal="center" vertical="center" wrapText="1"/>
      <protection/>
    </xf>
    <xf numFmtId="0" fontId="81" fillId="33" borderId="20" xfId="211" applyFont="1" applyFill="1" applyBorder="1" applyAlignment="1">
      <alignment horizontal="center" vertical="center"/>
      <protection/>
    </xf>
    <xf numFmtId="0" fontId="81" fillId="33" borderId="22" xfId="211" applyFont="1" applyFill="1" applyBorder="1" applyAlignment="1">
      <alignment horizontal="center" vertical="center"/>
      <protection/>
    </xf>
    <xf numFmtId="4" fontId="81" fillId="33" borderId="21" xfId="211" applyNumberFormat="1" applyFont="1" applyFill="1" applyBorder="1" applyAlignment="1">
      <alignment horizontal="center" vertical="top" wrapText="1"/>
      <protection/>
    </xf>
    <xf numFmtId="4" fontId="81" fillId="33" borderId="23" xfId="211" applyNumberFormat="1" applyFont="1" applyFill="1" applyBorder="1" applyAlignment="1">
      <alignment horizontal="center" vertical="top" wrapText="1"/>
      <protection/>
    </xf>
    <xf numFmtId="4" fontId="81" fillId="33" borderId="20" xfId="211" applyNumberFormat="1" applyFont="1" applyFill="1" applyBorder="1" applyAlignment="1">
      <alignment horizontal="center" vertical="center" wrapText="1"/>
      <protection/>
    </xf>
    <xf numFmtId="4" fontId="81" fillId="33" borderId="22" xfId="211" applyNumberFormat="1" applyFont="1" applyFill="1" applyBorder="1" applyAlignment="1">
      <alignment horizontal="center" vertical="center" wrapText="1"/>
      <protection/>
    </xf>
    <xf numFmtId="0" fontId="81" fillId="33" borderId="21" xfId="211" applyFont="1" applyFill="1" applyBorder="1" applyAlignment="1">
      <alignment horizontal="center" vertical="top" wrapText="1"/>
      <protection/>
    </xf>
    <xf numFmtId="0" fontId="81" fillId="33" borderId="23" xfId="211" applyFont="1" applyFill="1" applyBorder="1" applyAlignment="1">
      <alignment horizontal="center" vertical="top" wrapText="1"/>
      <protection/>
    </xf>
    <xf numFmtId="4" fontId="79" fillId="30" borderId="26" xfId="0" applyNumberFormat="1" applyFont="1" applyFill="1" applyBorder="1" applyAlignment="1">
      <alignment/>
    </xf>
  </cellXfs>
  <cellStyles count="297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" xfId="94"/>
    <cellStyle name="Comma  - Style1" xfId="95"/>
    <cellStyle name="Comma  - Style2" xfId="96"/>
    <cellStyle name="Comma  - Style3" xfId="97"/>
    <cellStyle name="Comma  - Style4" xfId="98"/>
    <cellStyle name="Comma  - Style5" xfId="99"/>
    <cellStyle name="Comma  - Style6" xfId="100"/>
    <cellStyle name="Comma  - Style7" xfId="101"/>
    <cellStyle name="Comma  - Style8" xfId="102"/>
    <cellStyle name="Comma [0]" xfId="103"/>
    <cellStyle name="Comma(3)" xfId="104"/>
    <cellStyle name="Comma[mine]" xfId="105"/>
    <cellStyle name="Comma0" xfId="106"/>
    <cellStyle name="Comma0 - Style3" xfId="107"/>
    <cellStyle name="Comma0_040902bgr_bop_active" xfId="108"/>
    <cellStyle name="Commentaire" xfId="109"/>
    <cellStyle name="cucu" xfId="110"/>
    <cellStyle name="Curren - Style3" xfId="111"/>
    <cellStyle name="Curren - Style4" xfId="112"/>
    <cellStyle name="Currency" xfId="113"/>
    <cellStyle name="Currency [0]" xfId="114"/>
    <cellStyle name="Currency0" xfId="115"/>
    <cellStyle name="Date" xfId="116"/>
    <cellStyle name="Datum" xfId="117"/>
    <cellStyle name="Dezimal [0]_laroux" xfId="118"/>
    <cellStyle name="Dezimal_laroux" xfId="119"/>
    <cellStyle name="Entrée" xfId="120"/>
    <cellStyle name="Eronat" xfId="121"/>
    <cellStyle name="Euro" xfId="122"/>
    <cellStyle name="Excel.Chart" xfId="123"/>
    <cellStyle name="Explanatory Text" xfId="124"/>
    <cellStyle name="Ezres [0]_10mell99" xfId="125"/>
    <cellStyle name="Ezres_10mell99" xfId="126"/>
    <cellStyle name="F2" xfId="127"/>
    <cellStyle name="F3" xfId="128"/>
    <cellStyle name="F4" xfId="129"/>
    <cellStyle name="F5" xfId="130"/>
    <cellStyle name="F5 - Style8" xfId="131"/>
    <cellStyle name="F6" xfId="132"/>
    <cellStyle name="F6 - Style5" xfId="133"/>
    <cellStyle name="F7" xfId="134"/>
    <cellStyle name="F7 - Style7" xfId="135"/>
    <cellStyle name="F8" xfId="136"/>
    <cellStyle name="F8 - Style6" xfId="137"/>
    <cellStyle name="Finanční0" xfId="138"/>
    <cellStyle name="Finanení0" xfId="139"/>
    <cellStyle name="Finanèní0" xfId="140"/>
    <cellStyle name="Fixed" xfId="141"/>
    <cellStyle name="Fixed (0)" xfId="142"/>
    <cellStyle name="Fixed (1)" xfId="143"/>
    <cellStyle name="Fixed (2)" xfId="144"/>
    <cellStyle name="Fixed_BGR_FIS" xfId="145"/>
    <cellStyle name="fixed0 - Style4" xfId="146"/>
    <cellStyle name="Fixed1 - Style1" xfId="147"/>
    <cellStyle name="Fixed1 - Style2" xfId="148"/>
    <cellStyle name="Fixed2 - Style2" xfId="149"/>
    <cellStyle name="Followed Hyperlink" xfId="150"/>
    <cellStyle name="Good" xfId="151"/>
    <cellStyle name="Grey" xfId="152"/>
    <cellStyle name="Heading 1" xfId="153"/>
    <cellStyle name="Heading 2" xfId="154"/>
    <cellStyle name="Heading 3" xfId="155"/>
    <cellStyle name="Heading 4" xfId="156"/>
    <cellStyle name="Heading1 1" xfId="157"/>
    <cellStyle name="Heading2" xfId="158"/>
    <cellStyle name="Hiperhivatkozás" xfId="159"/>
    <cellStyle name="Hipervínculo_IIF" xfId="160"/>
    <cellStyle name="Hyperlink" xfId="161"/>
    <cellStyle name="Iau?iue_Eeno1" xfId="162"/>
    <cellStyle name="Ieșire" xfId="163"/>
    <cellStyle name="imf-one decimal" xfId="164"/>
    <cellStyle name="imf-zero decimal" xfId="165"/>
    <cellStyle name="Input" xfId="166"/>
    <cellStyle name="Input [yellow]" xfId="167"/>
    <cellStyle name="Insatisfaisant" xfId="168"/>
    <cellStyle name="Intrare" xfId="169"/>
    <cellStyle name="Ioe?uaaaoayny aeia?nnueea" xfId="170"/>
    <cellStyle name="Îáû÷íûé_AMD" xfId="171"/>
    <cellStyle name="Îòêðûâàâøàÿñÿ ãèïåðññûëêà" xfId="172"/>
    <cellStyle name="Label" xfId="173"/>
    <cellStyle name="leftli - Style3" xfId="174"/>
    <cellStyle name="Linked Cell" xfId="175"/>
    <cellStyle name="MacroCode" xfId="176"/>
    <cellStyle name="Már látott hiperhivatkozás" xfId="177"/>
    <cellStyle name="Měna0" xfId="178"/>
    <cellStyle name="měny_DEFLÁTORY  3q 1998" xfId="179"/>
    <cellStyle name="Millares [0]_11.1.3. bis" xfId="180"/>
    <cellStyle name="Millares_11.1.3. bis" xfId="181"/>
    <cellStyle name="Milliers [0]_Encours - Apr rééch" xfId="182"/>
    <cellStyle name="Milliers_Cash flows projection" xfId="183"/>
    <cellStyle name="Mina0" xfId="184"/>
    <cellStyle name="Mìna0" xfId="185"/>
    <cellStyle name="Moneda [0]_11.1.3. bis" xfId="186"/>
    <cellStyle name="Moneda_11.1.3. bis" xfId="187"/>
    <cellStyle name="Monétaire [0]_Encours - Apr rééch" xfId="188"/>
    <cellStyle name="Monétaire_Encours - Apr rééch" xfId="189"/>
    <cellStyle name="Navadno_Slo" xfId="190"/>
    <cellStyle name="Nedefinován" xfId="191"/>
    <cellStyle name="Neutral" xfId="192"/>
    <cellStyle name="Neutre" xfId="193"/>
    <cellStyle name="Neutru" xfId="194"/>
    <cellStyle name="no dec" xfId="195"/>
    <cellStyle name="No-definido" xfId="196"/>
    <cellStyle name="Normaali_CENTRAL" xfId="197"/>
    <cellStyle name="Normal - Modelo1" xfId="198"/>
    <cellStyle name="Normal - Style1" xfId="199"/>
    <cellStyle name="Normal - Style2" xfId="200"/>
    <cellStyle name="Normal - Style3" xfId="201"/>
    <cellStyle name="Normal - Style5" xfId="202"/>
    <cellStyle name="Normal - Style6" xfId="203"/>
    <cellStyle name="Normal - Style7" xfId="204"/>
    <cellStyle name="Normal - Style8" xfId="205"/>
    <cellStyle name="Normal 2" xfId="206"/>
    <cellStyle name="Normal 3" xfId="207"/>
    <cellStyle name="Normal Table" xfId="208"/>
    <cellStyle name="Normál_10mell99" xfId="209"/>
    <cellStyle name="Normal_realizari.bugete.2005" xfId="210"/>
    <cellStyle name="Normal_Trim I Cheltuiala de personal buget de stat 2011" xfId="211"/>
    <cellStyle name="Normal_Trim I executie 2011 BGC" xfId="212"/>
    <cellStyle name="normálne_HDP-OD~1" xfId="213"/>
    <cellStyle name="normální_agricult_1" xfId="214"/>
    <cellStyle name="Normßl - Style1" xfId="215"/>
    <cellStyle name="Notă" xfId="216"/>
    <cellStyle name="Note" xfId="217"/>
    <cellStyle name="Ôèíàíñîâûé_Tranche" xfId="218"/>
    <cellStyle name="Output" xfId="219"/>
    <cellStyle name="Pénznem [0]_10mell99" xfId="220"/>
    <cellStyle name="Pénznem_10mell99" xfId="221"/>
    <cellStyle name="Percen - Style1" xfId="222"/>
    <cellStyle name="Percent" xfId="223"/>
    <cellStyle name="Percent [2]" xfId="224"/>
    <cellStyle name="Percent 2" xfId="225"/>
    <cellStyle name="Percent_Anexe Raport Trim I 2012 " xfId="226"/>
    <cellStyle name="Percent_Trim I executie 2011 BGC" xfId="227"/>
    <cellStyle name="percentage difference" xfId="228"/>
    <cellStyle name="percentage difference one decimal" xfId="229"/>
    <cellStyle name="percentage difference zero decimal" xfId="230"/>
    <cellStyle name="Pevný" xfId="231"/>
    <cellStyle name="Presentation" xfId="232"/>
    <cellStyle name="Publication" xfId="233"/>
    <cellStyle name="Red Text" xfId="234"/>
    <cellStyle name="reduced" xfId="235"/>
    <cellStyle name="s1" xfId="236"/>
    <cellStyle name="Satisfaisant" xfId="237"/>
    <cellStyle name="Sortie" xfId="238"/>
    <cellStyle name="Standard_laroux" xfId="239"/>
    <cellStyle name="STYL1 - Style1" xfId="240"/>
    <cellStyle name="Style1" xfId="241"/>
    <cellStyle name="Text" xfId="242"/>
    <cellStyle name="Text avertisment" xfId="243"/>
    <cellStyle name="text BoldBlack" xfId="244"/>
    <cellStyle name="text BoldUnderline" xfId="245"/>
    <cellStyle name="text BoldUnderlineER" xfId="246"/>
    <cellStyle name="text BoldUndlnBlack" xfId="247"/>
    <cellStyle name="Text explicativ" xfId="248"/>
    <cellStyle name="text LightGreen" xfId="249"/>
    <cellStyle name="Texte explicatif" xfId="250"/>
    <cellStyle name="Title" xfId="251"/>
    <cellStyle name="Titlu" xfId="252"/>
    <cellStyle name="Titlu 1" xfId="253"/>
    <cellStyle name="Titlu 2" xfId="254"/>
    <cellStyle name="Titlu 3" xfId="255"/>
    <cellStyle name="Titlu 4" xfId="256"/>
    <cellStyle name="Titre" xfId="257"/>
    <cellStyle name="Titre 1" xfId="258"/>
    <cellStyle name="Titre 2" xfId="259"/>
    <cellStyle name="Titre 3" xfId="260"/>
    <cellStyle name="Titre 4" xfId="261"/>
    <cellStyle name="TopGrey" xfId="262"/>
    <cellStyle name="Total" xfId="263"/>
    <cellStyle name="Undefiniert" xfId="264"/>
    <cellStyle name="ux?_x0018_Normal_laroux_7_laroux_1?&quot;Normal_laroux_7_laroux_1_²ðò²Ê´²ÜÎ?_x001F_Normal_laroux_7_laroux_1_²ÜºÈÆø?0*Normal_laro" xfId="265"/>
    <cellStyle name="ux_1_²ÜºÈÆø (³é³Ýó Ø.)?_x0007_!ß&quot;VQ_x0006_?_x0006_?ults?_x0006_$Currency [0]_laroux_5_results_Sheet1?_x001C_Currency [0]_laroux_5_Sheet1?_x0015_Cur" xfId="266"/>
    <cellStyle name="Verificare celulă" xfId="267"/>
    <cellStyle name="Vérification" xfId="268"/>
    <cellStyle name="Virgulă_BGC  OCT  2010 " xfId="269"/>
    <cellStyle name="Währung [0]_laroux" xfId="270"/>
    <cellStyle name="Währung_laroux" xfId="271"/>
    <cellStyle name="Warning Text" xfId="272"/>
    <cellStyle name="WebAnchor1" xfId="273"/>
    <cellStyle name="WebAnchor2" xfId="274"/>
    <cellStyle name="WebAnchor3" xfId="275"/>
    <cellStyle name="WebAnchor4" xfId="276"/>
    <cellStyle name="WebAnchor5" xfId="277"/>
    <cellStyle name="WebAnchor6" xfId="278"/>
    <cellStyle name="WebAnchor7" xfId="279"/>
    <cellStyle name="Webexclude" xfId="280"/>
    <cellStyle name="WebFN" xfId="281"/>
    <cellStyle name="WebFN1" xfId="282"/>
    <cellStyle name="WebFN2" xfId="283"/>
    <cellStyle name="WebFN3" xfId="284"/>
    <cellStyle name="WebFN4" xfId="285"/>
    <cellStyle name="WebHR" xfId="286"/>
    <cellStyle name="WebIndent1" xfId="287"/>
    <cellStyle name="WebIndent1wFN3" xfId="288"/>
    <cellStyle name="WebIndent2" xfId="289"/>
    <cellStyle name="WebNoBR" xfId="290"/>
    <cellStyle name="Záhlaví 1" xfId="291"/>
    <cellStyle name="Záhlaví 2" xfId="292"/>
    <cellStyle name="zero" xfId="293"/>
    <cellStyle name="ДАТА" xfId="294"/>
    <cellStyle name="Денежный [0]_453" xfId="295"/>
    <cellStyle name="Денежный_453" xfId="296"/>
    <cellStyle name="ЗАГОЛОВОК1" xfId="297"/>
    <cellStyle name="ЗАГОЛОВОК2" xfId="298"/>
    <cellStyle name="ИТОГОВЫЙ" xfId="299"/>
    <cellStyle name="Обычный_02-682" xfId="300"/>
    <cellStyle name="Открывавшаяся гиперссылка_Table_B_1999_2000_2001" xfId="301"/>
    <cellStyle name="ПРОЦЕНТНЫЙ_BOPENGC" xfId="302"/>
    <cellStyle name="ТЕКСТ" xfId="303"/>
    <cellStyle name="Тысячи [0]_Dk98" xfId="304"/>
    <cellStyle name="Тысячи_Dk98" xfId="305"/>
    <cellStyle name="УровеньСтолб_1_Структура державного боргу" xfId="306"/>
    <cellStyle name="УровеньСтрок_1_Структура державного боргу" xfId="307"/>
    <cellStyle name="ФИКСИРОВАННЫЙ" xfId="308"/>
    <cellStyle name="Финансовый [0]_453" xfId="309"/>
    <cellStyle name="Финансовый_1 квартал-уточ.платежі" xfId="3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externalLink" Target="externalLinks/externalLink55.xml" /><Relationship Id="rId62" Type="http://schemas.openxmlformats.org/officeDocument/2006/relationships/externalLink" Target="externalLinks/externalLink56.xml" /><Relationship Id="rId63" Type="http://schemas.openxmlformats.org/officeDocument/2006/relationships/externalLink" Target="externalLinks/externalLink57.xml" /><Relationship Id="rId64" Type="http://schemas.openxmlformats.org/officeDocument/2006/relationships/externalLink" Target="externalLinks/externalLink58.xml" /><Relationship Id="rId65" Type="http://schemas.openxmlformats.org/officeDocument/2006/relationships/externalLink" Target="externalLinks/externalLink59.xml" /><Relationship Id="rId66" Type="http://schemas.openxmlformats.org/officeDocument/2006/relationships/externalLink" Target="externalLinks/externalLink60.xml" /><Relationship Id="rId67" Type="http://schemas.openxmlformats.org/officeDocument/2006/relationships/externalLink" Target="externalLinks/externalLink61.xml" /><Relationship Id="rId68" Type="http://schemas.openxmlformats.org/officeDocument/2006/relationships/externalLink" Target="externalLinks/externalLink62.xml" /><Relationship Id="rId69" Type="http://schemas.openxmlformats.org/officeDocument/2006/relationships/externalLink" Target="externalLinks/externalLink63.xml" /><Relationship Id="rId70" Type="http://schemas.openxmlformats.org/officeDocument/2006/relationships/externalLink" Target="externalLinks/externalLink64.xml" /><Relationship Id="rId71" Type="http://schemas.openxmlformats.org/officeDocument/2006/relationships/externalLink" Target="externalLinks/externalLink65.xml" /><Relationship Id="rId72" Type="http://schemas.openxmlformats.org/officeDocument/2006/relationships/externalLink" Target="externalLinks/externalLink66.xml" /><Relationship Id="rId73" Type="http://schemas.openxmlformats.org/officeDocument/2006/relationships/externalLink" Target="externalLinks/externalLink67.xml" /><Relationship Id="rId74" Type="http://schemas.openxmlformats.org/officeDocument/2006/relationships/externalLink" Target="externalLinks/externalLink68.xml" /><Relationship Id="rId75" Type="http://schemas.openxmlformats.org/officeDocument/2006/relationships/externalLink" Target="externalLinks/externalLink69.xml" /><Relationship Id="rId76" Type="http://schemas.openxmlformats.org/officeDocument/2006/relationships/externalLink" Target="externalLinks/externalLink70.xml" /><Relationship Id="rId77" Type="http://schemas.openxmlformats.org/officeDocument/2006/relationships/externalLink" Target="externalLinks/externalLink71.xml" /><Relationship Id="rId78" Type="http://schemas.openxmlformats.org/officeDocument/2006/relationships/externalLink" Target="externalLinks/externalLink72.xml" /><Relationship Id="rId79" Type="http://schemas.openxmlformats.org/officeDocument/2006/relationships/externalLink" Target="externalLinks/externalLink73.xml" /><Relationship Id="rId80" Type="http://schemas.openxmlformats.org/officeDocument/2006/relationships/externalLink" Target="externalLinks/externalLink74.xml" /><Relationship Id="rId81" Type="http://schemas.openxmlformats.org/officeDocument/2006/relationships/externalLink" Target="externalLinks/externalLink75.xml" /><Relationship Id="rId82" Type="http://schemas.openxmlformats.org/officeDocument/2006/relationships/externalLink" Target="externalLinks/externalLink76.xml" /><Relationship Id="rId83" Type="http://schemas.openxmlformats.org/officeDocument/2006/relationships/externalLink" Target="externalLinks/externalLink77.xml" /><Relationship Id="rId84" Type="http://schemas.openxmlformats.org/officeDocument/2006/relationships/externalLink" Target="externalLinks/externalLink78.xml" /><Relationship Id="rId85" Type="http://schemas.openxmlformats.org/officeDocument/2006/relationships/externalLink" Target="externalLinks/externalLink79.xml" /><Relationship Id="rId86" Type="http://schemas.openxmlformats.org/officeDocument/2006/relationships/externalLink" Target="externalLinks/externalLink80.xml" /><Relationship Id="rId87" Type="http://schemas.openxmlformats.org/officeDocument/2006/relationships/externalLink" Target="externalLinks/externalLink81.xml" /><Relationship Id="rId88" Type="http://schemas.openxmlformats.org/officeDocument/2006/relationships/externalLink" Target="externalLinks/externalLink82.xml" /><Relationship Id="rId89" Type="http://schemas.openxmlformats.org/officeDocument/2006/relationships/externalLink" Target="externalLinks/externalLink83.xml" /><Relationship Id="rId90" Type="http://schemas.openxmlformats.org/officeDocument/2006/relationships/externalLink" Target="externalLinks/externalLink84.xml" /><Relationship Id="rId91" Type="http://schemas.openxmlformats.org/officeDocument/2006/relationships/externalLink" Target="externalLinks/externalLink85.xml" /><Relationship Id="rId92" Type="http://schemas.openxmlformats.org/officeDocument/2006/relationships/externalLink" Target="externalLinks/externalLink86.xml" /><Relationship Id="rId93" Type="http://schemas.openxmlformats.org/officeDocument/2006/relationships/externalLink" Target="externalLinks/externalLink87.xml" /><Relationship Id="rId94" Type="http://schemas.openxmlformats.org/officeDocument/2006/relationships/externalLink" Target="externalLinks/externalLink88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M48"/>
  <sheetViews>
    <sheetView view="pageBreakPreview" zoomScaleSheetLayoutView="100" zoomScalePageLayoutView="0" workbookViewId="0" topLeftCell="A4">
      <selection activeCell="F14" sqref="F14"/>
    </sheetView>
  </sheetViews>
  <sheetFormatPr defaultColWidth="9.140625" defaultRowHeight="12.75"/>
  <cols>
    <col min="1" max="1" width="28.421875" style="0" customWidth="1"/>
    <col min="2" max="2" width="14.00390625" style="0" customWidth="1"/>
    <col min="3" max="3" width="4.28125" style="0" customWidth="1"/>
    <col min="4" max="4" width="13.57421875" style="0" customWidth="1"/>
    <col min="5" max="5" width="4.421875" style="0" customWidth="1"/>
    <col min="6" max="6" width="12.8515625" style="0" customWidth="1"/>
    <col min="7" max="7" width="11.140625" style="0" hidden="1" customWidth="1"/>
    <col min="8" max="8" width="9.7109375" style="0" hidden="1" customWidth="1"/>
    <col min="9" max="9" width="11.140625" style="0" hidden="1" customWidth="1"/>
  </cols>
  <sheetData>
    <row r="1" spans="1:9" ht="12.75">
      <c r="A1" s="135"/>
      <c r="B1" s="135"/>
      <c r="C1" s="135"/>
      <c r="D1" s="135"/>
      <c r="E1" s="135"/>
      <c r="F1" s="135"/>
      <c r="G1" s="135"/>
      <c r="H1" s="135"/>
      <c r="I1" s="135"/>
    </row>
    <row r="2" spans="1:9" ht="12.75">
      <c r="A2" s="135"/>
      <c r="B2" s="135"/>
      <c r="C2" s="135"/>
      <c r="D2" s="135"/>
      <c r="E2" s="135"/>
      <c r="F2" s="136" t="s">
        <v>44</v>
      </c>
      <c r="G2" s="135"/>
      <c r="H2" s="135"/>
      <c r="I2" s="135"/>
    </row>
    <row r="3" spans="1:9" ht="15.75">
      <c r="A3" s="216"/>
      <c r="B3" s="216"/>
      <c r="C3" s="216"/>
      <c r="D3" s="216"/>
      <c r="E3" s="216"/>
      <c r="F3" s="216"/>
      <c r="G3" s="216"/>
      <c r="H3" s="216"/>
      <c r="I3" s="216"/>
    </row>
    <row r="4" spans="1:9" ht="34.5" customHeight="1">
      <c r="A4" s="217" t="s">
        <v>45</v>
      </c>
      <c r="B4" s="217"/>
      <c r="C4" s="217"/>
      <c r="D4" s="217"/>
      <c r="E4" s="217"/>
      <c r="F4" s="217"/>
      <c r="G4" s="217"/>
      <c r="H4" s="217"/>
      <c r="I4" s="217"/>
    </row>
    <row r="5" spans="1:9" ht="14.25">
      <c r="A5" s="218" t="s">
        <v>99</v>
      </c>
      <c r="B5" s="218"/>
      <c r="C5" s="218"/>
      <c r="D5" s="218"/>
      <c r="E5" s="218"/>
      <c r="F5" s="218"/>
      <c r="G5" s="218"/>
      <c r="H5" s="218"/>
      <c r="I5" s="218"/>
    </row>
    <row r="6" spans="1:9" ht="33" customHeight="1">
      <c r="A6" s="135"/>
      <c r="B6" s="135"/>
      <c r="C6" s="135"/>
      <c r="D6" s="135"/>
      <c r="E6" s="135"/>
      <c r="F6" s="135"/>
      <c r="G6" s="135"/>
      <c r="H6" s="135"/>
      <c r="I6" s="135"/>
    </row>
    <row r="7" spans="1:9" ht="12.75">
      <c r="A7" s="137"/>
      <c r="B7" s="137"/>
      <c r="C7" s="137"/>
      <c r="D7" s="137"/>
      <c r="E7" s="137"/>
      <c r="F7" s="138" t="s">
        <v>46</v>
      </c>
      <c r="G7" s="137"/>
      <c r="H7" s="137"/>
      <c r="I7" s="137"/>
    </row>
    <row r="8" spans="1:9" ht="12.75">
      <c r="A8" s="127"/>
      <c r="B8" s="127"/>
      <c r="C8" s="127"/>
      <c r="D8" s="127"/>
      <c r="E8" s="127"/>
      <c r="F8" s="127"/>
      <c r="G8" s="60"/>
      <c r="H8" s="60"/>
      <c r="I8" s="60"/>
    </row>
    <row r="9" spans="1:9" ht="12.75">
      <c r="A9" s="128"/>
      <c r="B9" s="139" t="s">
        <v>47</v>
      </c>
      <c r="C9" s="139"/>
      <c r="D9" s="139" t="s">
        <v>48</v>
      </c>
      <c r="E9" s="139"/>
      <c r="F9" s="139" t="s">
        <v>49</v>
      </c>
      <c r="G9" s="61" t="s">
        <v>47</v>
      </c>
      <c r="H9" s="61" t="s">
        <v>48</v>
      </c>
      <c r="I9" s="61" t="s">
        <v>49</v>
      </c>
    </row>
    <row r="10" spans="1:9" ht="12.75">
      <c r="A10" s="129"/>
      <c r="B10" s="140"/>
      <c r="C10" s="140"/>
      <c r="D10" s="140"/>
      <c r="E10" s="140"/>
      <c r="F10" s="140"/>
      <c r="G10" s="59"/>
      <c r="H10" s="59"/>
      <c r="I10" s="59"/>
    </row>
    <row r="11" spans="1:9" ht="13.5" thickBot="1">
      <c r="A11" s="130"/>
      <c r="B11" s="141">
        <v>1</v>
      </c>
      <c r="C11" s="141"/>
      <c r="D11" s="141">
        <v>2</v>
      </c>
      <c r="E11" s="141"/>
      <c r="F11" s="141" t="s">
        <v>50</v>
      </c>
      <c r="G11" s="62" t="s">
        <v>51</v>
      </c>
      <c r="H11" s="62" t="s">
        <v>52</v>
      </c>
      <c r="I11" s="62" t="s">
        <v>53</v>
      </c>
    </row>
    <row r="12" spans="1:6" ht="24" customHeight="1">
      <c r="A12" s="184" t="s">
        <v>54</v>
      </c>
      <c r="B12" s="185">
        <v>701000</v>
      </c>
      <c r="C12" s="186"/>
      <c r="D12" s="186"/>
      <c r="E12" s="186"/>
      <c r="F12" s="186"/>
    </row>
    <row r="13" spans="1:11" ht="34.5" customHeight="1">
      <c r="A13" s="92" t="s">
        <v>55</v>
      </c>
      <c r="B13" s="84">
        <v>228815.87399999995</v>
      </c>
      <c r="C13" s="84"/>
      <c r="D13" s="84">
        <v>241819.886</v>
      </c>
      <c r="E13" s="84"/>
      <c r="F13" s="84">
        <f>B13-D13</f>
        <v>-13004.012000000046</v>
      </c>
      <c r="G13" s="63">
        <v>52469.84499999997</v>
      </c>
      <c r="H13" s="63">
        <v>66914.7985</v>
      </c>
      <c r="I13" s="63">
        <v>-14444.953500000032</v>
      </c>
      <c r="J13" s="64"/>
      <c r="K13" s="64"/>
    </row>
    <row r="14" spans="1:12" ht="24" customHeight="1" thickBot="1">
      <c r="A14" s="86" t="s">
        <v>3</v>
      </c>
      <c r="B14" s="131">
        <f>B13/B12*100</f>
        <v>32.64135149786019</v>
      </c>
      <c r="C14" s="131"/>
      <c r="D14" s="131">
        <f>D13/B12*100</f>
        <v>34.49641740370898</v>
      </c>
      <c r="E14" s="87"/>
      <c r="F14" s="241">
        <f>F13/B12*100</f>
        <v>-1.8550659058487942</v>
      </c>
      <c r="L14" s="66"/>
    </row>
    <row r="15" spans="1:12" ht="34.5" customHeight="1">
      <c r="A15" s="91" t="s">
        <v>162</v>
      </c>
      <c r="B15" s="132">
        <v>58304.34599999999</v>
      </c>
      <c r="C15" s="133"/>
      <c r="D15" s="132">
        <v>64515.130999999994</v>
      </c>
      <c r="E15" s="133"/>
      <c r="F15" s="134">
        <f>B15-D15</f>
        <v>-6210.7850000000035</v>
      </c>
      <c r="G15" s="68">
        <v>16945.7</v>
      </c>
      <c r="H15" s="68">
        <v>24614.3</v>
      </c>
      <c r="I15" s="68">
        <v>-7668.599999999991</v>
      </c>
      <c r="K15" s="64"/>
      <c r="L15" s="66"/>
    </row>
    <row r="16" spans="1:12" ht="17.25" customHeight="1">
      <c r="A16" s="85" t="s">
        <v>56</v>
      </c>
      <c r="B16" s="133">
        <f>B15/B13*100</f>
        <v>25.480900857429152</v>
      </c>
      <c r="C16" s="133"/>
      <c r="D16" s="133">
        <f>D15/D13*100</f>
        <v>26.679001494525558</v>
      </c>
      <c r="E16" s="133"/>
      <c r="F16" s="133">
        <f>F15/F13*100</f>
        <v>47.76052959655821</v>
      </c>
      <c r="G16" s="68"/>
      <c r="H16" s="68"/>
      <c r="I16" s="68"/>
      <c r="L16" s="66"/>
    </row>
    <row r="17" spans="1:12" ht="22.5" customHeight="1" thickBot="1">
      <c r="A17" s="86" t="s">
        <v>3</v>
      </c>
      <c r="B17" s="131">
        <f>B15/B12*100</f>
        <v>8.31731041369472</v>
      </c>
      <c r="C17" s="88"/>
      <c r="D17" s="131">
        <f>D15/B12*100</f>
        <v>9.203299714693294</v>
      </c>
      <c r="E17" s="88"/>
      <c r="F17" s="131">
        <f>F15/B12*100</f>
        <v>-0.885989300998574</v>
      </c>
      <c r="J17" s="66"/>
      <c r="L17" s="66"/>
    </row>
    <row r="18" spans="1:12" ht="34.5" customHeight="1">
      <c r="A18" s="90" t="s">
        <v>163</v>
      </c>
      <c r="B18" s="132">
        <v>55654.96852523501</v>
      </c>
      <c r="C18" s="133"/>
      <c r="D18" s="132">
        <v>56356.99334423501</v>
      </c>
      <c r="E18" s="133"/>
      <c r="F18" s="132">
        <f>B18-D18</f>
        <v>-702.0248189999984</v>
      </c>
      <c r="G18" s="68">
        <v>9396.774575</v>
      </c>
      <c r="H18" s="68">
        <v>16492.518997999996</v>
      </c>
      <c r="I18" s="68">
        <v>-7095.7444229999965</v>
      </c>
      <c r="L18" s="66"/>
    </row>
    <row r="19" spans="1:12" ht="18" customHeight="1">
      <c r="A19" s="85" t="s">
        <v>56</v>
      </c>
      <c r="B19" s="133">
        <f>B18/B13*100</f>
        <v>24.32303648882115</v>
      </c>
      <c r="C19" s="133"/>
      <c r="D19" s="133">
        <f>D18/D13*100</f>
        <v>23.30535932195213</v>
      </c>
      <c r="E19" s="133"/>
      <c r="F19" s="133">
        <f>F18/F13*100</f>
        <v>5.398524847562398</v>
      </c>
      <c r="G19" s="68"/>
      <c r="H19" s="68"/>
      <c r="I19" s="68"/>
      <c r="L19" s="66"/>
    </row>
    <row r="20" spans="1:12" ht="18" customHeight="1">
      <c r="A20" s="85" t="s">
        <v>97</v>
      </c>
      <c r="B20" s="133">
        <f>B18/B15*100</f>
        <v>95.4559519889564</v>
      </c>
      <c r="C20" s="133"/>
      <c r="D20" s="133">
        <f>D18/D15*100</f>
        <v>87.35469101695695</v>
      </c>
      <c r="E20" s="133"/>
      <c r="F20" s="133">
        <f>F18/F15*100</f>
        <v>11.303318646515665</v>
      </c>
      <c r="G20" s="68"/>
      <c r="H20" s="68"/>
      <c r="I20" s="68"/>
      <c r="L20" s="66"/>
    </row>
    <row r="21" spans="1:13" ht="24.75" customHeight="1" thickBot="1">
      <c r="A21" s="86" t="s">
        <v>3</v>
      </c>
      <c r="B21" s="131">
        <f>B18/B12*100</f>
        <v>7.939367835268903</v>
      </c>
      <c r="C21" s="88"/>
      <c r="D21" s="131">
        <f>D18/B12*100</f>
        <v>8.039514029134809</v>
      </c>
      <c r="E21" s="88"/>
      <c r="F21" s="131">
        <f>B21-D21</f>
        <v>-0.10014619386590606</v>
      </c>
      <c r="K21" s="10"/>
      <c r="L21" s="66"/>
      <c r="M21" s="64"/>
    </row>
    <row r="22" spans="1:9" ht="12.75" customHeight="1" hidden="1">
      <c r="A22" s="70" t="s">
        <v>57</v>
      </c>
      <c r="B22" s="67">
        <v>46412.84</v>
      </c>
      <c r="C22" s="67"/>
      <c r="D22" s="67">
        <v>50215.6</v>
      </c>
      <c r="E22" s="67"/>
      <c r="F22" s="67">
        <v>-3802.76</v>
      </c>
      <c r="G22" s="68">
        <v>14049.84</v>
      </c>
      <c r="H22" s="68">
        <v>19063.1</v>
      </c>
      <c r="I22" s="68">
        <v>-5013.26</v>
      </c>
    </row>
    <row r="23" spans="1:9" ht="12.75" hidden="1">
      <c r="A23" s="69" t="s">
        <v>4</v>
      </c>
      <c r="B23" s="67">
        <v>25.896778720991115</v>
      </c>
      <c r="C23" s="67"/>
      <c r="D23" s="67">
        <v>24.71535738315672</v>
      </c>
      <c r="E23" s="67"/>
      <c r="F23" s="67">
        <v>15.875755667178968</v>
      </c>
      <c r="G23" s="68"/>
      <c r="H23" s="68"/>
      <c r="I23" s="68"/>
    </row>
    <row r="24" spans="1:9" ht="12.75" hidden="1">
      <c r="A24" s="65" t="s">
        <v>3</v>
      </c>
      <c r="B24" s="72" t="e">
        <v>#DIV/0!</v>
      </c>
      <c r="C24" s="71"/>
      <c r="D24" s="73" t="e">
        <v>#DIV/0!</v>
      </c>
      <c r="E24" s="71"/>
      <c r="F24" s="73" t="e">
        <v>#DIV/0!</v>
      </c>
      <c r="G24" s="64"/>
      <c r="H24" s="64"/>
      <c r="I24" s="64"/>
    </row>
    <row r="25" spans="1:9" ht="12.75" customHeight="1" hidden="1">
      <c r="A25" s="70" t="s">
        <v>58</v>
      </c>
      <c r="B25" s="67">
        <v>45564.6</v>
      </c>
      <c r="C25" s="67"/>
      <c r="D25" s="67">
        <v>51439</v>
      </c>
      <c r="E25" s="67"/>
      <c r="F25" s="67">
        <v>-5874.4</v>
      </c>
      <c r="G25" s="68">
        <v>9259.3</v>
      </c>
      <c r="H25" s="68">
        <v>2808.2</v>
      </c>
      <c r="I25" s="68">
        <v>6451.1</v>
      </c>
    </row>
    <row r="26" spans="1:7" ht="12.75" hidden="1">
      <c r="A26" s="69" t="s">
        <v>4</v>
      </c>
      <c r="B26" s="74">
        <v>25.423489786672647</v>
      </c>
      <c r="C26" s="74"/>
      <c r="D26" s="74">
        <v>25.31749632449276</v>
      </c>
      <c r="E26" s="74"/>
      <c r="F26" s="67">
        <v>24.524434645172477</v>
      </c>
      <c r="G26" s="66"/>
    </row>
    <row r="27" spans="1:9" ht="12.75" hidden="1">
      <c r="A27" s="65" t="s">
        <v>3</v>
      </c>
      <c r="B27" s="72" t="e">
        <v>#DIV/0!</v>
      </c>
      <c r="C27" s="59"/>
      <c r="D27" s="73" t="e">
        <v>#DIV/0!</v>
      </c>
      <c r="E27" s="59"/>
      <c r="F27" s="73" t="e">
        <v>#DIV/0!</v>
      </c>
      <c r="G27" s="59"/>
      <c r="H27" s="59"/>
      <c r="I27" s="59"/>
    </row>
    <row r="28" ht="12.75" hidden="1"/>
    <row r="48" ht="12.75">
      <c r="F48" s="75"/>
    </row>
  </sheetData>
  <sheetProtection/>
  <mergeCells count="3">
    <mergeCell ref="A3:I3"/>
    <mergeCell ref="A4:I4"/>
    <mergeCell ref="A5:I5"/>
  </mergeCells>
  <printOptions/>
  <pageMargins left="0.984251968503937" right="0.984251968503937" top="0.984251968503937" bottom="0.984251968503937" header="0.5118110236220472" footer="0.5118110236220472"/>
  <pageSetup fitToHeight="1" fitToWidth="1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M179"/>
  <sheetViews>
    <sheetView showZeros="0" view="pageBreakPreview" zoomScale="70" zoomScaleNormal="75" zoomScaleSheetLayoutView="70" zoomScalePageLayoutView="0" workbookViewId="0" topLeftCell="A19">
      <selection activeCell="U44" sqref="U44"/>
    </sheetView>
  </sheetViews>
  <sheetFormatPr defaultColWidth="8.8515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2.421875" style="3" customWidth="1"/>
    <col min="7" max="7" width="10.28125" style="3" bestFit="1" customWidth="1"/>
    <col min="8" max="8" width="8.28125" style="3" customWidth="1"/>
    <col min="9" max="9" width="16.00390625" style="4" customWidth="1"/>
    <col min="10" max="10" width="14.140625" style="4" customWidth="1"/>
    <col min="11" max="11" width="10.57421875" style="4" customWidth="1"/>
    <col min="12" max="12" width="11.140625" style="4" customWidth="1"/>
    <col min="13" max="16384" width="8.8515625" style="4" customWidth="1"/>
  </cols>
  <sheetData>
    <row r="1" ht="24" customHeight="1">
      <c r="F1" s="2"/>
    </row>
    <row r="2" spans="6:9" ht="21" customHeight="1">
      <c r="F2" s="2"/>
      <c r="I2" s="6" t="s">
        <v>76</v>
      </c>
    </row>
    <row r="3" spans="1:9" ht="15.75" customHeight="1">
      <c r="A3" s="220" t="s">
        <v>96</v>
      </c>
      <c r="B3" s="221"/>
      <c r="C3" s="221"/>
      <c r="D3" s="221"/>
      <c r="E3" s="221"/>
      <c r="F3" s="221"/>
      <c r="G3" s="221"/>
      <c r="H3" s="221"/>
      <c r="I3" s="221"/>
    </row>
    <row r="4" spans="1:9" ht="28.5" customHeight="1">
      <c r="A4" s="221"/>
      <c r="B4" s="221"/>
      <c r="C4" s="221"/>
      <c r="D4" s="221"/>
      <c r="E4" s="221"/>
      <c r="F4" s="221"/>
      <c r="G4" s="221"/>
      <c r="H4" s="221"/>
      <c r="I4" s="221"/>
    </row>
    <row r="5" spans="1:9" ht="25.5" customHeight="1" thickBot="1">
      <c r="A5" s="120" t="s">
        <v>0</v>
      </c>
      <c r="B5" s="120"/>
      <c r="C5" s="120"/>
      <c r="D5" s="120"/>
      <c r="E5" s="120"/>
      <c r="F5" s="120"/>
      <c r="G5" s="120"/>
      <c r="H5" s="120"/>
      <c r="I5" s="121" t="s">
        <v>90</v>
      </c>
    </row>
    <row r="6" spans="1:8" ht="11.25" customHeight="1" hidden="1" thickBot="1">
      <c r="A6" s="4" t="s">
        <v>1</v>
      </c>
      <c r="B6" s="4"/>
      <c r="C6" s="4"/>
      <c r="D6" s="4"/>
      <c r="E6" s="4"/>
      <c r="F6" s="5"/>
      <c r="G6" s="6"/>
      <c r="H6" s="6"/>
    </row>
    <row r="7" spans="1:9" ht="65.25" customHeight="1">
      <c r="A7" s="7"/>
      <c r="B7" s="222" t="s">
        <v>160</v>
      </c>
      <c r="C7" s="223"/>
      <c r="D7" s="223"/>
      <c r="E7" s="122"/>
      <c r="F7" s="224" t="s">
        <v>161</v>
      </c>
      <c r="G7" s="225"/>
      <c r="H7" s="225"/>
      <c r="I7" s="56" t="s">
        <v>157</v>
      </c>
    </row>
    <row r="8" spans="1:9" s="8" customFormat="1" ht="33" customHeight="1" thickBot="1">
      <c r="A8" s="123"/>
      <c r="B8" s="124" t="s">
        <v>2</v>
      </c>
      <c r="C8" s="125" t="s">
        <v>3</v>
      </c>
      <c r="D8" s="125" t="s">
        <v>4</v>
      </c>
      <c r="E8" s="125"/>
      <c r="F8" s="124" t="s">
        <v>2</v>
      </c>
      <c r="G8" s="125" t="s">
        <v>3</v>
      </c>
      <c r="H8" s="125" t="s">
        <v>4</v>
      </c>
      <c r="I8" s="126" t="s">
        <v>98</v>
      </c>
    </row>
    <row r="9" spans="1:9" s="9" customFormat="1" ht="24.75" customHeight="1" thickTop="1">
      <c r="A9" s="200" t="s">
        <v>5</v>
      </c>
      <c r="B9" s="201">
        <v>701000</v>
      </c>
      <c r="C9" s="201"/>
      <c r="D9" s="201"/>
      <c r="E9" s="201"/>
      <c r="F9" s="201">
        <v>701000</v>
      </c>
      <c r="G9" s="201"/>
      <c r="H9" s="201"/>
      <c r="I9" s="201"/>
    </row>
    <row r="10" spans="1:11" s="10" customFormat="1" ht="35.25" customHeight="1">
      <c r="A10" s="190" t="s">
        <v>6</v>
      </c>
      <c r="B10" s="191">
        <f>B11+B27+B28+B29+B31+B30+B32</f>
        <v>58304.34599999999</v>
      </c>
      <c r="C10" s="192">
        <f>B10/$B$9</f>
        <v>0.0831731041369472</v>
      </c>
      <c r="D10" s="192">
        <f>B10/$B$10</f>
        <v>1</v>
      </c>
      <c r="E10" s="191">
        <f>E11+E27+E28+E29</f>
        <v>0</v>
      </c>
      <c r="F10" s="191">
        <f>F11+F27+F28+F29+F31+F30+F32</f>
        <v>55654.96852523501</v>
      </c>
      <c r="G10" s="192">
        <f>F10/$F$9</f>
        <v>0.07939367835268903</v>
      </c>
      <c r="H10" s="192">
        <f>F10/$F$10</f>
        <v>1</v>
      </c>
      <c r="I10" s="193">
        <f>F10/B10</f>
        <v>0.954559519889564</v>
      </c>
      <c r="K10" s="11"/>
    </row>
    <row r="11" spans="1:13" s="16" customFormat="1" ht="24.75" customHeight="1">
      <c r="A11" s="12" t="s">
        <v>7</v>
      </c>
      <c r="B11" s="13">
        <f>B12+B25+B26</f>
        <v>52646.638999999996</v>
      </c>
      <c r="C11" s="158">
        <f aca="true" t="shared" si="0" ref="C11:C29">B11/$B$9</f>
        <v>0.07510219543509272</v>
      </c>
      <c r="D11" s="158">
        <f aca="true" t="shared" si="1" ref="D11:D29">B11/$B$10</f>
        <v>0.9029625167221669</v>
      </c>
      <c r="E11" s="13">
        <f>E12+E25+E26</f>
        <v>0</v>
      </c>
      <c r="F11" s="13">
        <f>F12+F25+F26</f>
        <v>52996.73011561</v>
      </c>
      <c r="G11" s="158">
        <f aca="true" t="shared" si="2" ref="G11:G32">F11/$F$9</f>
        <v>0.07560161214780314</v>
      </c>
      <c r="H11" s="158">
        <f aca="true" t="shared" si="3" ref="H11:H32">F11/$F$10</f>
        <v>0.9522371770200586</v>
      </c>
      <c r="I11" s="149">
        <f>F11/B11</f>
        <v>1.0066498284080396</v>
      </c>
      <c r="J11" s="15"/>
      <c r="M11" s="10"/>
    </row>
    <row r="12" spans="1:13" s="16" customFormat="1" ht="25.5" customHeight="1">
      <c r="A12" s="17" t="s">
        <v>8</v>
      </c>
      <c r="B12" s="13">
        <f>B13+B17+B18+B23+B24</f>
        <v>32561.665</v>
      </c>
      <c r="C12" s="158">
        <f t="shared" si="0"/>
        <v>0.04645030670470756</v>
      </c>
      <c r="D12" s="158">
        <f t="shared" si="1"/>
        <v>0.5584774932558202</v>
      </c>
      <c r="E12" s="13">
        <f>E13+E17+E18+E23+E24</f>
        <v>0</v>
      </c>
      <c r="F12" s="13">
        <f>F13+F17+F18+F23+F24</f>
        <v>34238.014413</v>
      </c>
      <c r="G12" s="158">
        <f t="shared" si="2"/>
        <v>0.04884167533951497</v>
      </c>
      <c r="H12" s="158">
        <f t="shared" si="3"/>
        <v>0.6151834296245418</v>
      </c>
      <c r="I12" s="149">
        <f>F12/B12</f>
        <v>1.0514823002140707</v>
      </c>
      <c r="J12" s="18"/>
      <c r="M12" s="10"/>
    </row>
    <row r="13" spans="1:13" s="16" customFormat="1" ht="40.5" customHeight="1">
      <c r="A13" s="19" t="s">
        <v>9</v>
      </c>
      <c r="B13" s="13">
        <f>B14+B15+B16</f>
        <v>9868.864</v>
      </c>
      <c r="C13" s="158">
        <f t="shared" si="0"/>
        <v>0.014078265335235377</v>
      </c>
      <c r="D13" s="158">
        <f t="shared" si="1"/>
        <v>0.16926463766526087</v>
      </c>
      <c r="E13" s="13"/>
      <c r="F13" s="13">
        <f>F14+F15+F16</f>
        <v>10648.383428</v>
      </c>
      <c r="G13" s="158">
        <f t="shared" si="2"/>
        <v>0.01519027593152639</v>
      </c>
      <c r="H13" s="158">
        <f t="shared" si="3"/>
        <v>0.19132853202804026</v>
      </c>
      <c r="I13" s="149">
        <f>F13/B13</f>
        <v>1.078987756645547</v>
      </c>
      <c r="M13" s="10"/>
    </row>
    <row r="14" spans="1:13" ht="25.5" customHeight="1">
      <c r="A14" s="20" t="s">
        <v>10</v>
      </c>
      <c r="B14" s="21">
        <v>3087.648</v>
      </c>
      <c r="C14" s="159">
        <f t="shared" si="0"/>
        <v>0.004404633380884451</v>
      </c>
      <c r="D14" s="159">
        <f t="shared" si="1"/>
        <v>0.05295742447741375</v>
      </c>
      <c r="E14" s="21"/>
      <c r="F14" s="21">
        <v>3707.1291439999995</v>
      </c>
      <c r="G14" s="159">
        <f t="shared" si="2"/>
        <v>0.0052883439999999995</v>
      </c>
      <c r="H14" s="159">
        <f t="shared" si="3"/>
        <v>0.0666091319828726</v>
      </c>
      <c r="I14" s="149">
        <f aca="true" t="shared" si="4" ref="I14:I29">F14/B14</f>
        <v>1.2006320487309432</v>
      </c>
      <c r="M14" s="10"/>
    </row>
    <row r="15" spans="1:13" ht="18" customHeight="1">
      <c r="A15" s="20" t="s">
        <v>11</v>
      </c>
      <c r="B15" s="21">
        <v>6413.7429999999995</v>
      </c>
      <c r="C15" s="159">
        <f t="shared" si="0"/>
        <v>0.009149419400855919</v>
      </c>
      <c r="D15" s="159">
        <f t="shared" si="1"/>
        <v>0.11000454408664494</v>
      </c>
      <c r="E15" s="21"/>
      <c r="F15" s="21">
        <v>6588.094268999999</v>
      </c>
      <c r="G15" s="159">
        <f t="shared" si="2"/>
        <v>0.009398137330955776</v>
      </c>
      <c r="H15" s="159">
        <f t="shared" si="3"/>
        <v>0.11837387467055764</v>
      </c>
      <c r="I15" s="149">
        <f t="shared" si="4"/>
        <v>1.027184012362204</v>
      </c>
      <c r="M15" s="10"/>
    </row>
    <row r="16" spans="1:13" ht="30" customHeight="1">
      <c r="A16" s="22" t="s">
        <v>12</v>
      </c>
      <c r="B16" s="21">
        <v>367.47299999999996</v>
      </c>
      <c r="C16" s="159">
        <f t="shared" si="0"/>
        <v>0.000524212553495007</v>
      </c>
      <c r="D16" s="159">
        <f t="shared" si="1"/>
        <v>0.006302669101202164</v>
      </c>
      <c r="E16" s="21"/>
      <c r="F16" s="21">
        <v>353.16001499999993</v>
      </c>
      <c r="G16" s="159">
        <f t="shared" si="2"/>
        <v>0.0005037946005706133</v>
      </c>
      <c r="H16" s="159">
        <f t="shared" si="3"/>
        <v>0.006345525374610005</v>
      </c>
      <c r="I16" s="149">
        <f t="shared" si="4"/>
        <v>0.9610502404258271</v>
      </c>
      <c r="M16" s="10"/>
    </row>
    <row r="17" spans="1:13" ht="24" customHeight="1">
      <c r="A17" s="19" t="s">
        <v>13</v>
      </c>
      <c r="B17" s="99">
        <v>1176.394</v>
      </c>
      <c r="C17" s="160">
        <f t="shared" si="0"/>
        <v>0.0016781654778887304</v>
      </c>
      <c r="D17" s="160">
        <f t="shared" si="1"/>
        <v>0.02017678064684921</v>
      </c>
      <c r="E17" s="100"/>
      <c r="F17" s="100">
        <v>1110.1321989999997</v>
      </c>
      <c r="G17" s="160">
        <f t="shared" si="2"/>
        <v>0.0015836407974322393</v>
      </c>
      <c r="H17" s="160">
        <f t="shared" si="3"/>
        <v>0.019946686314208314</v>
      </c>
      <c r="I17" s="149">
        <f t="shared" si="4"/>
        <v>0.9436738023145304</v>
      </c>
      <c r="M17" s="10"/>
    </row>
    <row r="18" spans="1:13" ht="23.25" customHeight="1">
      <c r="A18" s="23" t="s">
        <v>14</v>
      </c>
      <c r="B18" s="26">
        <f>SUM(B19:B22)</f>
        <v>21261.977</v>
      </c>
      <c r="C18" s="161">
        <f t="shared" si="0"/>
        <v>0.030330922967189727</v>
      </c>
      <c r="D18" s="161">
        <f t="shared" si="1"/>
        <v>0.36467224930367975</v>
      </c>
      <c r="E18" s="26">
        <f>SUM(E19:E22)</f>
        <v>0</v>
      </c>
      <c r="F18" s="26">
        <f>SUM(F19:F22)</f>
        <v>22216.738862000002</v>
      </c>
      <c r="G18" s="161">
        <f t="shared" si="2"/>
        <v>0.031692922770328105</v>
      </c>
      <c r="H18" s="161">
        <f t="shared" si="3"/>
        <v>0.3991869809777453</v>
      </c>
      <c r="I18" s="149">
        <f t="shared" si="4"/>
        <v>1.0449046606531465</v>
      </c>
      <c r="M18" s="10"/>
    </row>
    <row r="19" spans="1:13" ht="20.25" customHeight="1">
      <c r="A19" s="20" t="s">
        <v>15</v>
      </c>
      <c r="B19" s="21">
        <v>13869.708999999999</v>
      </c>
      <c r="C19" s="159">
        <f t="shared" si="0"/>
        <v>0.019785604850213977</v>
      </c>
      <c r="D19" s="159">
        <f t="shared" si="1"/>
        <v>0.23788465100011585</v>
      </c>
      <c r="E19" s="21"/>
      <c r="F19" s="21">
        <v>14630.347999999998</v>
      </c>
      <c r="G19" s="159">
        <f t="shared" si="2"/>
        <v>0.02087068188302425</v>
      </c>
      <c r="H19" s="159">
        <f t="shared" si="3"/>
        <v>0.26287586513262196</v>
      </c>
      <c r="I19" s="149">
        <f t="shared" si="4"/>
        <v>1.0548417418130402</v>
      </c>
      <c r="M19" s="10"/>
    </row>
    <row r="20" spans="1:13" ht="18" customHeight="1">
      <c r="A20" s="20" t="s">
        <v>16</v>
      </c>
      <c r="B20" s="21">
        <v>6087.305</v>
      </c>
      <c r="C20" s="159">
        <f t="shared" si="0"/>
        <v>0.008683744650499287</v>
      </c>
      <c r="D20" s="159">
        <f t="shared" si="1"/>
        <v>0.10440568186803778</v>
      </c>
      <c r="E20" s="21"/>
      <c r="F20" s="21">
        <v>6205.594216</v>
      </c>
      <c r="G20" s="159">
        <f t="shared" si="2"/>
        <v>0.008852488182596291</v>
      </c>
      <c r="H20" s="159">
        <f t="shared" si="3"/>
        <v>0.11150117196070765</v>
      </c>
      <c r="I20" s="149">
        <f t="shared" si="4"/>
        <v>1.0194321158542246</v>
      </c>
      <c r="M20" s="10"/>
    </row>
    <row r="21" spans="1:13" s="25" customFormat="1" ht="15.75">
      <c r="A21" s="24" t="s">
        <v>17</v>
      </c>
      <c r="B21" s="21">
        <v>695.208</v>
      </c>
      <c r="C21" s="159">
        <f t="shared" si="0"/>
        <v>0.000991737517831669</v>
      </c>
      <c r="D21" s="159">
        <f t="shared" si="1"/>
        <v>0.011923776659805088</v>
      </c>
      <c r="E21" s="21"/>
      <c r="F21" s="21">
        <v>759.6150309999999</v>
      </c>
      <c r="G21" s="159">
        <f t="shared" si="2"/>
        <v>0.0010836163067047076</v>
      </c>
      <c r="H21" s="159">
        <f t="shared" si="3"/>
        <v>0.013648647212073728</v>
      </c>
      <c r="I21" s="149">
        <f t="shared" si="4"/>
        <v>1.09264426042278</v>
      </c>
      <c r="M21" s="10"/>
    </row>
    <row r="22" spans="1:13" ht="45" customHeight="1">
      <c r="A22" s="24" t="s">
        <v>18</v>
      </c>
      <c r="B22" s="21">
        <v>609.755</v>
      </c>
      <c r="C22" s="159">
        <f t="shared" si="0"/>
        <v>0.0008698359486447932</v>
      </c>
      <c r="D22" s="159">
        <f t="shared" si="1"/>
        <v>0.010458139775721008</v>
      </c>
      <c r="E22" s="21"/>
      <c r="F22" s="21">
        <v>621.1816149999997</v>
      </c>
      <c r="G22" s="159">
        <f t="shared" si="2"/>
        <v>0.0008861363980028527</v>
      </c>
      <c r="H22" s="159">
        <f t="shared" si="3"/>
        <v>0.01116129667234192</v>
      </c>
      <c r="I22" s="149">
        <f t="shared" si="4"/>
        <v>1.0187396823314279</v>
      </c>
      <c r="M22" s="10"/>
    </row>
    <row r="23" spans="1:13" s="16" customFormat="1" ht="35.25" customHeight="1">
      <c r="A23" s="23" t="s">
        <v>19</v>
      </c>
      <c r="B23" s="14">
        <v>169.177</v>
      </c>
      <c r="C23" s="160">
        <f t="shared" si="0"/>
        <v>0.0002413366619115549</v>
      </c>
      <c r="D23" s="160">
        <f t="shared" si="1"/>
        <v>0.0029016190319671887</v>
      </c>
      <c r="E23" s="100"/>
      <c r="F23" s="100">
        <v>168.393414</v>
      </c>
      <c r="G23" s="160">
        <f t="shared" si="2"/>
        <v>0.00024021885021398003</v>
      </c>
      <c r="H23" s="160">
        <f t="shared" si="3"/>
        <v>0.003025667221851851</v>
      </c>
      <c r="I23" s="149">
        <f t="shared" si="4"/>
        <v>0.9953682474568056</v>
      </c>
      <c r="M23" s="10"/>
    </row>
    <row r="24" spans="1:13" s="16" customFormat="1" ht="17.25" customHeight="1">
      <c r="A24" s="27" t="s">
        <v>20</v>
      </c>
      <c r="B24" s="14">
        <v>85.253</v>
      </c>
      <c r="C24" s="160">
        <f t="shared" si="0"/>
        <v>0.00012161626248216833</v>
      </c>
      <c r="D24" s="160">
        <f t="shared" si="1"/>
        <v>0.0014622066080631454</v>
      </c>
      <c r="E24" s="100"/>
      <c r="F24" s="100">
        <v>94.36650999999995</v>
      </c>
      <c r="G24" s="160">
        <f>F24/$F$9</f>
        <v>0.00013461699001426526</v>
      </c>
      <c r="H24" s="160">
        <f t="shared" si="3"/>
        <v>0.001695563082696065</v>
      </c>
      <c r="I24" s="149">
        <f t="shared" si="4"/>
        <v>1.106899581246407</v>
      </c>
      <c r="M24" s="10"/>
    </row>
    <row r="25" spans="1:13" s="16" customFormat="1" ht="18" customHeight="1">
      <c r="A25" s="28" t="s">
        <v>21</v>
      </c>
      <c r="B25" s="14">
        <v>14222.314999999999</v>
      </c>
      <c r="C25" s="160">
        <f t="shared" si="0"/>
        <v>0.020288609129814547</v>
      </c>
      <c r="D25" s="160">
        <f t="shared" si="1"/>
        <v>0.24393233053330193</v>
      </c>
      <c r="E25" s="100"/>
      <c r="F25" s="100">
        <v>13815.575083000002</v>
      </c>
      <c r="G25" s="160">
        <f t="shared" si="2"/>
        <v>0.01970838100285307</v>
      </c>
      <c r="H25" s="160">
        <f t="shared" si="3"/>
        <v>0.24823614942367203</v>
      </c>
      <c r="I25" s="149">
        <f t="shared" si="4"/>
        <v>0.9714012861478601</v>
      </c>
      <c r="M25" s="10"/>
    </row>
    <row r="26" spans="1:13" s="16" customFormat="1" ht="18.75" customHeight="1">
      <c r="A26" s="30" t="s">
        <v>22</v>
      </c>
      <c r="B26" s="14">
        <v>5862.6590000000015</v>
      </c>
      <c r="C26" s="160">
        <f t="shared" si="0"/>
        <v>0.008363279600570615</v>
      </c>
      <c r="D26" s="160">
        <f t="shared" si="1"/>
        <v>0.10055269293304486</v>
      </c>
      <c r="E26" s="100"/>
      <c r="F26" s="100">
        <v>4943.1406196100015</v>
      </c>
      <c r="G26" s="160">
        <f t="shared" si="2"/>
        <v>0.007051555805435095</v>
      </c>
      <c r="H26" s="160">
        <f t="shared" si="3"/>
        <v>0.08881759797184484</v>
      </c>
      <c r="I26" s="149">
        <f t="shared" si="4"/>
        <v>0.8431567689012784</v>
      </c>
      <c r="M26" s="10"/>
    </row>
    <row r="27" spans="1:13" s="16" customFormat="1" ht="15.75">
      <c r="A27" s="31" t="s">
        <v>23</v>
      </c>
      <c r="B27" s="14">
        <v>158.388</v>
      </c>
      <c r="C27" s="160">
        <f t="shared" si="0"/>
        <v>0.00022594579172610557</v>
      </c>
      <c r="D27" s="160">
        <f t="shared" si="1"/>
        <v>0.0027165727920179404</v>
      </c>
      <c r="E27" s="100"/>
      <c r="F27" s="100">
        <v>113.95738599999993</v>
      </c>
      <c r="G27" s="160">
        <f t="shared" si="2"/>
        <v>0.0001625640313837374</v>
      </c>
      <c r="H27" s="160">
        <f t="shared" si="3"/>
        <v>0.0020475689596038404</v>
      </c>
      <c r="I27" s="149">
        <f t="shared" si="4"/>
        <v>0.7194824481652645</v>
      </c>
      <c r="J27" s="89"/>
      <c r="M27" s="10"/>
    </row>
    <row r="28" spans="1:13" s="16" customFormat="1" ht="18" customHeight="1">
      <c r="A28" s="31" t="s">
        <v>24</v>
      </c>
      <c r="B28" s="14">
        <v>0.2839999999999918</v>
      </c>
      <c r="C28" s="160">
        <f t="shared" si="0"/>
        <v>4.0513552068472443E-07</v>
      </c>
      <c r="D28" s="160">
        <f t="shared" si="1"/>
        <v>4.870991949725186E-06</v>
      </c>
      <c r="E28" s="100"/>
      <c r="F28" s="100">
        <v>3.262978624999999</v>
      </c>
      <c r="G28" s="160">
        <f>F28/$F$9</f>
        <v>4.654748395149784E-06</v>
      </c>
      <c r="H28" s="160">
        <f t="shared" si="3"/>
        <v>5.8628703087317406E-05</v>
      </c>
      <c r="I28" s="149">
        <f t="shared" si="4"/>
        <v>11.489361355634129</v>
      </c>
      <c r="J28" s="89"/>
      <c r="M28" s="10"/>
    </row>
    <row r="29" spans="1:13" s="16" customFormat="1" ht="30" customHeight="1">
      <c r="A29" s="32" t="s">
        <v>25</v>
      </c>
      <c r="B29" s="14">
        <v>5499.035</v>
      </c>
      <c r="C29" s="160">
        <f t="shared" si="0"/>
        <v>0.007844557774607703</v>
      </c>
      <c r="D29" s="160">
        <f t="shared" si="1"/>
        <v>0.09431603949386554</v>
      </c>
      <c r="E29" s="100"/>
      <c r="F29" s="14">
        <v>2660.3899549999996</v>
      </c>
      <c r="G29" s="160">
        <f t="shared" si="2"/>
        <v>0.003795135456490727</v>
      </c>
      <c r="H29" s="160">
        <f t="shared" si="3"/>
        <v>0.047801481619628064</v>
      </c>
      <c r="I29" s="149">
        <f t="shared" si="4"/>
        <v>0.4837921480768898</v>
      </c>
      <c r="J29" s="89"/>
      <c r="M29" s="10"/>
    </row>
    <row r="30" spans="1:13" s="16" customFormat="1" ht="17.25" customHeight="1">
      <c r="A30" s="31" t="s">
        <v>26</v>
      </c>
      <c r="B30" s="26"/>
      <c r="C30" s="100"/>
      <c r="D30" s="100"/>
      <c r="E30" s="100"/>
      <c r="F30" s="100">
        <v>-297.72841900000003</v>
      </c>
      <c r="G30" s="160">
        <f t="shared" si="2"/>
        <v>-0.00042471957061340944</v>
      </c>
      <c r="H30" s="160">
        <f t="shared" si="3"/>
        <v>-0.005349538898130979</v>
      </c>
      <c r="I30" s="149"/>
      <c r="J30" s="89"/>
      <c r="M30" s="10"/>
    </row>
    <row r="31" spans="1:13" ht="49.5" customHeight="1">
      <c r="A31" s="31" t="s">
        <v>106</v>
      </c>
      <c r="B31" s="26"/>
      <c r="C31" s="100"/>
      <c r="D31" s="100"/>
      <c r="E31" s="100"/>
      <c r="F31" s="100">
        <v>-0.0004910000000002412</v>
      </c>
      <c r="G31" s="160">
        <f t="shared" si="2"/>
        <v>-7.004279600574054E-10</v>
      </c>
      <c r="H31" s="160">
        <f t="shared" si="3"/>
        <v>-8.8222132364986E-09</v>
      </c>
      <c r="I31" s="149"/>
      <c r="M31" s="10"/>
    </row>
    <row r="32" spans="1:13" ht="45.75" customHeight="1">
      <c r="A32" s="31" t="s">
        <v>105</v>
      </c>
      <c r="B32" s="13"/>
      <c r="C32" s="14"/>
      <c r="D32" s="13"/>
      <c r="E32" s="13"/>
      <c r="F32" s="29">
        <v>178.357</v>
      </c>
      <c r="G32" s="162">
        <f t="shared" si="2"/>
        <v>0.000254432239657632</v>
      </c>
      <c r="H32" s="162">
        <f t="shared" si="3"/>
        <v>0.0032046914179662067</v>
      </c>
      <c r="I32" s="149"/>
      <c r="M32" s="10"/>
    </row>
    <row r="33" spans="1:13" s="16" customFormat="1" ht="33" customHeight="1">
      <c r="A33" s="190" t="s">
        <v>27</v>
      </c>
      <c r="B33" s="194">
        <f>B34+B48+B49</f>
        <v>64515.130999999994</v>
      </c>
      <c r="C33" s="195">
        <f>B33/$B$9</f>
        <v>0.09203299714693294</v>
      </c>
      <c r="D33" s="195">
        <f>B33/$B$33</f>
        <v>1</v>
      </c>
      <c r="E33" s="194">
        <f>E34+E48+E49</f>
        <v>0</v>
      </c>
      <c r="F33" s="194">
        <f>F34+F48+F49</f>
        <v>56356.99334423501</v>
      </c>
      <c r="G33" s="195">
        <f>F33/$F$9</f>
        <v>0.08039514029134809</v>
      </c>
      <c r="H33" s="195">
        <f>F33/$F$33</f>
        <v>1</v>
      </c>
      <c r="I33" s="195">
        <f aca="true" t="shared" si="5" ref="I33:I51">F33/B33</f>
        <v>0.8735469101695695</v>
      </c>
      <c r="M33" s="10"/>
    </row>
    <row r="34" spans="1:13" s="16" customFormat="1" ht="19.5" customHeight="1">
      <c r="A34" s="33" t="s">
        <v>28</v>
      </c>
      <c r="B34" s="34">
        <f>B35+B36+B37+B38+B39+B46+B47</f>
        <v>57944.852999999996</v>
      </c>
      <c r="C34" s="163">
        <f aca="true" t="shared" si="6" ref="C34:C48">B34/$B$9</f>
        <v>0.08266027532097003</v>
      </c>
      <c r="D34" s="163">
        <f aca="true" t="shared" si="7" ref="D34:D48">B34/$B$33</f>
        <v>0.8981591155724383</v>
      </c>
      <c r="E34" s="34">
        <f>E35+E36+E37+E38+E39+E46+E47</f>
        <v>0</v>
      </c>
      <c r="F34" s="34">
        <f>F35+F36+F37+F38+F39+F46+F47</f>
        <v>54093.60606361001</v>
      </c>
      <c r="G34" s="163">
        <f aca="true" t="shared" si="8" ref="G34:G49">F34/$F$9</f>
        <v>0.07716634245878747</v>
      </c>
      <c r="H34" s="163">
        <f>F34/$F$33</f>
        <v>0.9598383954445552</v>
      </c>
      <c r="I34" s="155">
        <f>F34/B34</f>
        <v>0.93353599608942</v>
      </c>
      <c r="J34" s="15"/>
      <c r="M34" s="10"/>
    </row>
    <row r="35" spans="1:13" ht="19.5" customHeight="1">
      <c r="A35" s="36" t="s">
        <v>29</v>
      </c>
      <c r="B35" s="35">
        <v>12234.380000000001</v>
      </c>
      <c r="C35" s="164">
        <f t="shared" si="6"/>
        <v>0.01745275320970043</v>
      </c>
      <c r="D35" s="164">
        <f t="shared" si="7"/>
        <v>0.18963582357137276</v>
      </c>
      <c r="E35" s="35"/>
      <c r="F35" s="34">
        <v>12291.005998000002</v>
      </c>
      <c r="G35" s="164">
        <f t="shared" si="8"/>
        <v>0.017533532094151216</v>
      </c>
      <c r="H35" s="164">
        <f aca="true" t="shared" si="9" ref="H35:H49">F35/$F$33</f>
        <v>0.21809193976912716</v>
      </c>
      <c r="I35" s="155">
        <f t="shared" si="5"/>
        <v>1.0046284321722885</v>
      </c>
      <c r="M35" s="10"/>
    </row>
    <row r="36" spans="1:13" ht="17.25" customHeight="1">
      <c r="A36" s="36" t="s">
        <v>30</v>
      </c>
      <c r="B36" s="35">
        <v>9945.272</v>
      </c>
      <c r="C36" s="164">
        <f t="shared" si="6"/>
        <v>0.014187263908701855</v>
      </c>
      <c r="D36" s="164">
        <f t="shared" si="7"/>
        <v>0.1541541006868606</v>
      </c>
      <c r="E36" s="35"/>
      <c r="F36" s="34">
        <v>9240.423955000004</v>
      </c>
      <c r="G36" s="164">
        <f t="shared" si="8"/>
        <v>0.013181774543509278</v>
      </c>
      <c r="H36" s="164">
        <f t="shared" si="9"/>
        <v>0.16396233025701762</v>
      </c>
      <c r="I36" s="155">
        <f t="shared" si="5"/>
        <v>0.9291273235161395</v>
      </c>
      <c r="M36" s="10"/>
    </row>
    <row r="37" spans="1:13" ht="19.5" customHeight="1">
      <c r="A37" s="36" t="s">
        <v>31</v>
      </c>
      <c r="B37" s="35">
        <v>4576.206999999999</v>
      </c>
      <c r="C37" s="164">
        <f t="shared" si="6"/>
        <v>0.0065281126961483586</v>
      </c>
      <c r="D37" s="164">
        <f t="shared" si="7"/>
        <v>0.07093230578730438</v>
      </c>
      <c r="E37" s="35"/>
      <c r="F37" s="34">
        <v>4172.11333561</v>
      </c>
      <c r="G37" s="164">
        <f t="shared" si="8"/>
        <v>0.00595165953724679</v>
      </c>
      <c r="H37" s="164">
        <f t="shared" si="9"/>
        <v>0.07403009081989614</v>
      </c>
      <c r="I37" s="155">
        <f t="shared" si="5"/>
        <v>0.9116968125808121</v>
      </c>
      <c r="M37" s="10"/>
    </row>
    <row r="38" spans="1:13" ht="19.5" customHeight="1">
      <c r="A38" s="36" t="s">
        <v>32</v>
      </c>
      <c r="B38" s="35">
        <v>1272.294</v>
      </c>
      <c r="C38" s="164">
        <f t="shared" si="6"/>
        <v>0.0018149700427960058</v>
      </c>
      <c r="D38" s="164">
        <f t="shared" si="7"/>
        <v>0.019720862071875823</v>
      </c>
      <c r="E38" s="35"/>
      <c r="F38" s="34">
        <v>1864.095368</v>
      </c>
      <c r="G38" s="164">
        <f t="shared" si="8"/>
        <v>0.002659194533523538</v>
      </c>
      <c r="H38" s="164">
        <f t="shared" si="9"/>
        <v>0.03307655815869897</v>
      </c>
      <c r="I38" s="155">
        <f t="shared" si="5"/>
        <v>1.4651451378376381</v>
      </c>
      <c r="M38" s="10"/>
    </row>
    <row r="39" spans="1:13" s="16" customFormat="1" ht="19.5" customHeight="1">
      <c r="A39" s="36" t="s">
        <v>33</v>
      </c>
      <c r="B39" s="34">
        <f>B40+B41+B42+B43+B45+B44</f>
        <v>29702.453</v>
      </c>
      <c r="C39" s="163">
        <f t="shared" si="6"/>
        <v>0.04237154493580599</v>
      </c>
      <c r="D39" s="163">
        <f t="shared" si="7"/>
        <v>0.4603951435826737</v>
      </c>
      <c r="E39" s="34">
        <f>E40+E41+E42+E43+E45</f>
        <v>0</v>
      </c>
      <c r="F39" s="34">
        <f>F40+F41+F42+F43+F45+F44</f>
        <v>26398.676926</v>
      </c>
      <c r="G39" s="163">
        <f t="shared" si="8"/>
        <v>0.03765859761198288</v>
      </c>
      <c r="H39" s="163">
        <f t="shared" si="9"/>
        <v>0.4684188307341706</v>
      </c>
      <c r="I39" s="155">
        <f t="shared" si="5"/>
        <v>0.8887709350470144</v>
      </c>
      <c r="M39" s="10"/>
    </row>
    <row r="40" spans="1:13" ht="31.5" customHeight="1">
      <c r="A40" s="37" t="s">
        <v>34</v>
      </c>
      <c r="B40" s="38">
        <v>470.8129999999974</v>
      </c>
      <c r="C40" s="151">
        <f t="shared" si="6"/>
        <v>0.0006716305278173999</v>
      </c>
      <c r="D40" s="151">
        <f t="shared" si="7"/>
        <v>0.007297714391992747</v>
      </c>
      <c r="E40" s="38"/>
      <c r="F40" s="39">
        <v>358.28951900000175</v>
      </c>
      <c r="G40" s="151">
        <f t="shared" si="8"/>
        <v>0.0005111120099857372</v>
      </c>
      <c r="H40" s="151">
        <f t="shared" si="9"/>
        <v>0.006357498825594334</v>
      </c>
      <c r="I40" s="156">
        <f t="shared" si="5"/>
        <v>0.7610017544120569</v>
      </c>
      <c r="M40" s="10"/>
    </row>
    <row r="41" spans="1:13" ht="15.75" customHeight="1">
      <c r="A41" s="40" t="s">
        <v>35</v>
      </c>
      <c r="B41" s="38">
        <v>3112.79</v>
      </c>
      <c r="C41" s="151">
        <f t="shared" si="6"/>
        <v>0.004440499286733238</v>
      </c>
      <c r="D41" s="151">
        <f t="shared" si="7"/>
        <v>0.04824899138777228</v>
      </c>
      <c r="E41" s="38"/>
      <c r="F41" s="39">
        <v>2690.996707</v>
      </c>
      <c r="G41" s="151">
        <f t="shared" si="8"/>
        <v>0.003838797014265335</v>
      </c>
      <c r="H41" s="151">
        <f t="shared" si="9"/>
        <v>0.04774911767494554</v>
      </c>
      <c r="I41" s="156">
        <f t="shared" si="5"/>
        <v>0.8644967077766248</v>
      </c>
      <c r="M41" s="10"/>
    </row>
    <row r="42" spans="1:13" ht="28.5" customHeight="1">
      <c r="A42" s="37" t="s">
        <v>36</v>
      </c>
      <c r="B42" s="38">
        <v>6599.819999999999</v>
      </c>
      <c r="C42" s="151">
        <f t="shared" si="6"/>
        <v>0.009414864479315263</v>
      </c>
      <c r="D42" s="151">
        <f t="shared" si="7"/>
        <v>0.10229879251117074</v>
      </c>
      <c r="E42" s="35"/>
      <c r="F42" s="39">
        <v>3631.026389000001</v>
      </c>
      <c r="G42" s="151">
        <f t="shared" si="8"/>
        <v>0.005179780868758917</v>
      </c>
      <c r="H42" s="151">
        <f t="shared" si="9"/>
        <v>0.0644290295406867</v>
      </c>
      <c r="I42" s="156">
        <f t="shared" si="5"/>
        <v>0.5501705181353433</v>
      </c>
      <c r="M42" s="10"/>
    </row>
    <row r="43" spans="1:13" ht="17.25" customHeight="1">
      <c r="A43" s="40" t="s">
        <v>37</v>
      </c>
      <c r="B43" s="38">
        <v>18649.044000000005</v>
      </c>
      <c r="C43" s="151">
        <f t="shared" si="6"/>
        <v>0.026603486447931535</v>
      </c>
      <c r="D43" s="151">
        <f t="shared" si="7"/>
        <v>0.2890646536856603</v>
      </c>
      <c r="E43" s="38"/>
      <c r="F43" s="39">
        <v>18588.095133</v>
      </c>
      <c r="G43" s="151">
        <f t="shared" si="8"/>
        <v>0.026516540845934376</v>
      </c>
      <c r="H43" s="151">
        <f t="shared" si="9"/>
        <v>0.3298276581126635</v>
      </c>
      <c r="I43" s="156">
        <f t="shared" si="5"/>
        <v>0.9967317967076486</v>
      </c>
      <c r="M43" s="10"/>
    </row>
    <row r="44" spans="1:13" ht="45.75" customHeight="1">
      <c r="A44" s="37" t="s">
        <v>107</v>
      </c>
      <c r="B44" s="38">
        <v>16.383</v>
      </c>
      <c r="C44" s="151">
        <f t="shared" si="6"/>
        <v>2.337089871611983E-05</v>
      </c>
      <c r="D44" s="151">
        <f t="shared" si="7"/>
        <v>0.0002539404283314561</v>
      </c>
      <c r="E44" s="38"/>
      <c r="F44" s="39">
        <v>211.894</v>
      </c>
      <c r="G44" s="151">
        <f t="shared" si="8"/>
        <v>0.00030227389443651925</v>
      </c>
      <c r="H44" s="151">
        <f t="shared" si="9"/>
        <v>0.0037598528137533357</v>
      </c>
      <c r="I44" s="156">
        <f t="shared" si="5"/>
        <v>12.933772813282062</v>
      </c>
      <c r="M44" s="10"/>
    </row>
    <row r="45" spans="1:13" ht="19.5" customHeight="1">
      <c r="A45" s="41" t="s">
        <v>38</v>
      </c>
      <c r="B45" s="38">
        <v>853.6030000000001</v>
      </c>
      <c r="C45" s="151">
        <f t="shared" si="6"/>
        <v>0.0012176932952924395</v>
      </c>
      <c r="D45" s="151">
        <f t="shared" si="7"/>
        <v>0.013231051177746197</v>
      </c>
      <c r="E45" s="38"/>
      <c r="F45" s="39">
        <v>918.3751780000001</v>
      </c>
      <c r="G45" s="151">
        <f t="shared" si="8"/>
        <v>0.0013100929786019973</v>
      </c>
      <c r="H45" s="151">
        <f t="shared" si="9"/>
        <v>0.01629567376652723</v>
      </c>
      <c r="I45" s="156">
        <f t="shared" si="5"/>
        <v>1.0758809165384846</v>
      </c>
      <c r="M45" s="10"/>
    </row>
    <row r="46" spans="1:13" ht="31.5" customHeight="1">
      <c r="A46" s="42" t="s">
        <v>39</v>
      </c>
      <c r="B46" s="43">
        <v>213.28900000000004</v>
      </c>
      <c r="C46" s="150">
        <f t="shared" si="6"/>
        <v>0.0003042639087018546</v>
      </c>
      <c r="D46" s="150">
        <f t="shared" si="7"/>
        <v>0.0033060306426410274</v>
      </c>
      <c r="E46" s="43"/>
      <c r="F46" s="101">
        <v>127.29048100000001</v>
      </c>
      <c r="G46" s="150">
        <f t="shared" si="8"/>
        <v>0.00018158413837375182</v>
      </c>
      <c r="H46" s="150">
        <f t="shared" si="9"/>
        <v>0.002258645705644641</v>
      </c>
      <c r="I46" s="157">
        <f t="shared" si="5"/>
        <v>0.5967981518034216</v>
      </c>
      <c r="M46" s="10"/>
    </row>
    <row r="47" spans="1:13" ht="15" customHeight="1">
      <c r="A47" s="58" t="s">
        <v>40</v>
      </c>
      <c r="B47" s="43">
        <v>0.958</v>
      </c>
      <c r="C47" s="150">
        <f t="shared" si="6"/>
        <v>1.3666191155492153E-06</v>
      </c>
      <c r="D47" s="150">
        <f t="shared" si="7"/>
        <v>1.4849229710159002E-05</v>
      </c>
      <c r="E47" s="43"/>
      <c r="F47" s="101">
        <v>0</v>
      </c>
      <c r="G47" s="150">
        <f t="shared" si="8"/>
        <v>0</v>
      </c>
      <c r="H47" s="150">
        <f t="shared" si="9"/>
        <v>0</v>
      </c>
      <c r="I47" s="157">
        <f t="shared" si="5"/>
        <v>0</v>
      </c>
      <c r="M47" s="10"/>
    </row>
    <row r="48" spans="1:13" s="16" customFormat="1" ht="18.75" customHeight="1">
      <c r="A48" s="33" t="s">
        <v>41</v>
      </c>
      <c r="B48" s="43">
        <v>6570.278000000001</v>
      </c>
      <c r="C48" s="150">
        <f t="shared" si="6"/>
        <v>0.009372721825962911</v>
      </c>
      <c r="D48" s="150">
        <f t="shared" si="7"/>
        <v>0.10184088442756167</v>
      </c>
      <c r="E48" s="43"/>
      <c r="F48" s="101">
        <v>2437.440353</v>
      </c>
      <c r="G48" s="150">
        <f t="shared" si="8"/>
        <v>0.0034770903751783168</v>
      </c>
      <c r="H48" s="150">
        <f t="shared" si="9"/>
        <v>0.04325000693546289</v>
      </c>
      <c r="I48" s="157">
        <f t="shared" si="5"/>
        <v>0.37097979004845755</v>
      </c>
      <c r="M48" s="10"/>
    </row>
    <row r="49" spans="1:13" s="16" customFormat="1" ht="31.5">
      <c r="A49" s="44" t="s">
        <v>42</v>
      </c>
      <c r="B49" s="43"/>
      <c r="C49" s="43"/>
      <c r="D49" s="43"/>
      <c r="E49" s="43"/>
      <c r="F49" s="101">
        <v>-174.05307237500017</v>
      </c>
      <c r="G49" s="150">
        <f t="shared" si="8"/>
        <v>-0.0002482925426176893</v>
      </c>
      <c r="H49" s="150">
        <f t="shared" si="9"/>
        <v>-0.00308840238001811</v>
      </c>
      <c r="I49" s="102"/>
      <c r="M49" s="10"/>
    </row>
    <row r="50" spans="1:13" s="16" customFormat="1" ht="15.75">
      <c r="A50" s="45"/>
      <c r="B50" s="46"/>
      <c r="C50" s="47"/>
      <c r="D50" s="47"/>
      <c r="E50" s="47"/>
      <c r="F50" s="48"/>
      <c r="G50" s="47"/>
      <c r="H50" s="47"/>
      <c r="I50" s="49"/>
      <c r="M50" s="10"/>
    </row>
    <row r="51" spans="1:13" s="9" customFormat="1" ht="21" customHeight="1" thickBot="1">
      <c r="A51" s="196" t="s">
        <v>43</v>
      </c>
      <c r="B51" s="197">
        <f>B10-B33</f>
        <v>-6210.7850000000035</v>
      </c>
      <c r="C51" s="198">
        <f>B51/$B$9</f>
        <v>-0.00885989300998574</v>
      </c>
      <c r="D51" s="197">
        <f>D10-D33</f>
        <v>0</v>
      </c>
      <c r="E51" s="197">
        <f>E10-E33</f>
        <v>0</v>
      </c>
      <c r="F51" s="197">
        <f>F10-F33</f>
        <v>-702.0248189999984</v>
      </c>
      <c r="G51" s="198">
        <f>G10-G33</f>
        <v>-0.0010014619386590623</v>
      </c>
      <c r="H51" s="197">
        <f>H10-H33</f>
        <v>0</v>
      </c>
      <c r="I51" s="199">
        <f t="shared" si="5"/>
        <v>0.11303318646515666</v>
      </c>
      <c r="J51" s="57"/>
      <c r="K51" s="50"/>
      <c r="M51" s="10"/>
    </row>
    <row r="52" spans="1:13" ht="3.75" customHeight="1">
      <c r="A52" s="51"/>
      <c r="B52" s="152"/>
      <c r="C52" s="152"/>
      <c r="D52" s="152"/>
      <c r="E52" s="152"/>
      <c r="F52" s="153"/>
      <c r="G52" s="153"/>
      <c r="H52" s="153"/>
      <c r="I52" s="154"/>
      <c r="M52" s="10"/>
    </row>
    <row r="53" spans="1:13" ht="15" customHeight="1">
      <c r="A53" s="219"/>
      <c r="B53" s="219"/>
      <c r="C53" s="219"/>
      <c r="D53" s="219"/>
      <c r="E53" s="219"/>
      <c r="F53" s="219"/>
      <c r="G53" s="97"/>
      <c r="H53" s="97"/>
      <c r="I53" s="98"/>
      <c r="M53" s="10"/>
    </row>
    <row r="54" spans="1:13" ht="19.5" customHeight="1">
      <c r="A54" s="53"/>
      <c r="B54" s="53"/>
      <c r="C54" s="53"/>
      <c r="D54" s="53"/>
      <c r="E54" s="53"/>
      <c r="F54" s="53"/>
      <c r="G54" s="53"/>
      <c r="H54" s="53"/>
      <c r="I54" s="53"/>
      <c r="M54" s="10"/>
    </row>
    <row r="55" spans="1:13" ht="19.5" customHeight="1">
      <c r="A55" s="53"/>
      <c r="B55" s="53"/>
      <c r="C55" s="53"/>
      <c r="D55" s="53"/>
      <c r="E55" s="53"/>
      <c r="F55" s="54"/>
      <c r="H55" s="52"/>
      <c r="M55" s="10"/>
    </row>
    <row r="56" spans="6:13" ht="19.5" customHeight="1">
      <c r="F56" s="54"/>
      <c r="H56" s="52"/>
      <c r="M56" s="10"/>
    </row>
    <row r="57" spans="1:13" ht="30.75" customHeight="1">
      <c r="A57" s="32"/>
      <c r="F57" s="1"/>
      <c r="G57" s="1"/>
      <c r="H57" s="1"/>
      <c r="M57" s="10"/>
    </row>
    <row r="58" spans="1:13" ht="19.5" customHeight="1">
      <c r="A58" s="20"/>
      <c r="F58" s="1"/>
      <c r="G58" s="1"/>
      <c r="H58" s="1"/>
      <c r="I58" s="55"/>
      <c r="M58" s="10"/>
    </row>
    <row r="59" spans="1:8" ht="19.5" customHeight="1">
      <c r="A59" s="20"/>
      <c r="F59" s="1"/>
      <c r="G59" s="52"/>
      <c r="H59" s="52"/>
    </row>
    <row r="60" spans="6:8" ht="19.5" customHeight="1">
      <c r="F60" s="52"/>
      <c r="G60" s="52"/>
      <c r="H60" s="52"/>
    </row>
    <row r="61" spans="6:8" ht="19.5" customHeight="1">
      <c r="F61" s="52"/>
      <c r="G61" s="52"/>
      <c r="H61" s="52"/>
    </row>
    <row r="62" spans="6:8" ht="19.5" customHeight="1">
      <c r="F62" s="52"/>
      <c r="G62" s="52"/>
      <c r="H62" s="52"/>
    </row>
    <row r="63" spans="6:8" ht="19.5" customHeight="1">
      <c r="F63" s="52"/>
      <c r="G63" s="52"/>
      <c r="H63" s="52"/>
    </row>
    <row r="64" spans="6:8" ht="19.5" customHeight="1">
      <c r="F64" s="52"/>
      <c r="G64" s="52"/>
      <c r="H64" s="52"/>
    </row>
    <row r="65" spans="6:8" ht="19.5" customHeight="1">
      <c r="F65" s="52"/>
      <c r="G65" s="52"/>
      <c r="H65" s="52"/>
    </row>
    <row r="66" spans="6:8" ht="19.5" customHeight="1">
      <c r="F66" s="52"/>
      <c r="G66" s="52"/>
      <c r="H66" s="52"/>
    </row>
    <row r="67" spans="6:8" ht="19.5" customHeight="1">
      <c r="F67" s="52"/>
      <c r="G67" s="52"/>
      <c r="H67" s="52"/>
    </row>
    <row r="68" spans="6:8" ht="19.5" customHeight="1">
      <c r="F68" s="52"/>
      <c r="G68" s="52"/>
      <c r="H68" s="52"/>
    </row>
    <row r="69" spans="6:8" ht="19.5" customHeight="1">
      <c r="F69" s="52"/>
      <c r="G69" s="52"/>
      <c r="H69" s="52"/>
    </row>
    <row r="70" spans="6:8" ht="19.5" customHeight="1">
      <c r="F70" s="52"/>
      <c r="G70" s="52"/>
      <c r="H70" s="52"/>
    </row>
    <row r="71" spans="6:8" ht="19.5" customHeight="1">
      <c r="F71" s="52"/>
      <c r="G71" s="52"/>
      <c r="H71" s="52"/>
    </row>
    <row r="72" spans="6:8" ht="19.5" customHeight="1">
      <c r="F72" s="52"/>
      <c r="G72" s="52"/>
      <c r="H72" s="52"/>
    </row>
    <row r="73" spans="6:8" ht="19.5" customHeight="1">
      <c r="F73" s="52"/>
      <c r="G73" s="52"/>
      <c r="H73" s="52"/>
    </row>
    <row r="74" spans="6:8" ht="19.5" customHeight="1">
      <c r="F74" s="52"/>
      <c r="G74" s="52"/>
      <c r="H74" s="52"/>
    </row>
    <row r="75" spans="6:8" ht="19.5" customHeight="1">
      <c r="F75" s="52"/>
      <c r="G75" s="52"/>
      <c r="H75" s="52"/>
    </row>
    <row r="76" spans="6:8" ht="19.5" customHeight="1">
      <c r="F76" s="52"/>
      <c r="G76" s="52"/>
      <c r="H76" s="52"/>
    </row>
    <row r="77" spans="6:8" ht="19.5" customHeight="1">
      <c r="F77" s="52"/>
      <c r="G77" s="52"/>
      <c r="H77" s="52"/>
    </row>
    <row r="78" spans="6:8" ht="19.5" customHeight="1">
      <c r="F78" s="52"/>
      <c r="G78" s="52"/>
      <c r="H78" s="52"/>
    </row>
    <row r="79" spans="6:8" ht="19.5" customHeight="1">
      <c r="F79" s="52"/>
      <c r="G79" s="52"/>
      <c r="H79" s="52"/>
    </row>
    <row r="80" spans="6:8" ht="19.5" customHeight="1">
      <c r="F80" s="52"/>
      <c r="G80" s="52"/>
      <c r="H80" s="52"/>
    </row>
    <row r="81" spans="6:8" ht="19.5" customHeight="1">
      <c r="F81" s="52"/>
      <c r="G81" s="52"/>
      <c r="H81" s="52"/>
    </row>
    <row r="82" spans="6:8" ht="19.5" customHeight="1">
      <c r="F82" s="52"/>
      <c r="G82" s="52"/>
      <c r="H82" s="52"/>
    </row>
    <row r="83" spans="6:8" ht="19.5" customHeight="1">
      <c r="F83" s="52"/>
      <c r="G83" s="52"/>
      <c r="H83" s="52"/>
    </row>
    <row r="84" spans="6:8" ht="19.5" customHeight="1">
      <c r="F84" s="52"/>
      <c r="G84" s="52"/>
      <c r="H84" s="52"/>
    </row>
    <row r="85" spans="6:8" ht="19.5" customHeight="1">
      <c r="F85" s="52"/>
      <c r="G85" s="52"/>
      <c r="H85" s="52"/>
    </row>
    <row r="86" spans="6:8" ht="19.5" customHeight="1">
      <c r="F86" s="52"/>
      <c r="G86" s="52"/>
      <c r="H86" s="52"/>
    </row>
    <row r="87" spans="6:8" ht="19.5" customHeight="1">
      <c r="F87" s="52"/>
      <c r="G87" s="52"/>
      <c r="H87" s="52"/>
    </row>
    <row r="88" spans="6:8" ht="19.5" customHeight="1">
      <c r="F88" s="52"/>
      <c r="G88" s="52"/>
      <c r="H88" s="52"/>
    </row>
    <row r="89" spans="6:8" ht="19.5" customHeight="1">
      <c r="F89" s="52"/>
      <c r="G89" s="52"/>
      <c r="H89" s="52"/>
    </row>
    <row r="90" spans="6:8" ht="19.5" customHeight="1">
      <c r="F90" s="52"/>
      <c r="G90" s="52"/>
      <c r="H90" s="52"/>
    </row>
    <row r="91" spans="6:8" ht="19.5" customHeight="1">
      <c r="F91" s="52"/>
      <c r="G91" s="52"/>
      <c r="H91" s="52"/>
    </row>
    <row r="92" spans="6:8" ht="19.5" customHeight="1">
      <c r="F92" s="52"/>
      <c r="G92" s="52"/>
      <c r="H92" s="52"/>
    </row>
    <row r="93" spans="6:8" ht="19.5" customHeight="1">
      <c r="F93" s="52"/>
      <c r="G93" s="52"/>
      <c r="H93" s="52"/>
    </row>
    <row r="94" spans="6:8" ht="19.5" customHeight="1">
      <c r="F94" s="52"/>
      <c r="G94" s="52"/>
      <c r="H94" s="52"/>
    </row>
    <row r="95" spans="6:8" ht="19.5" customHeight="1">
      <c r="F95" s="52"/>
      <c r="G95" s="52"/>
      <c r="H95" s="52"/>
    </row>
    <row r="96" spans="6:8" ht="19.5" customHeight="1">
      <c r="F96" s="52"/>
      <c r="G96" s="52"/>
      <c r="H96" s="52"/>
    </row>
    <row r="97" spans="6:8" ht="19.5" customHeight="1">
      <c r="F97" s="52"/>
      <c r="G97" s="52"/>
      <c r="H97" s="52"/>
    </row>
    <row r="98" spans="6:8" ht="19.5" customHeight="1">
      <c r="F98" s="52"/>
      <c r="G98" s="52"/>
      <c r="H98" s="52"/>
    </row>
    <row r="99" spans="6:8" ht="19.5" customHeight="1">
      <c r="F99" s="52"/>
      <c r="G99" s="52"/>
      <c r="H99" s="52"/>
    </row>
    <row r="100" spans="6:8" ht="19.5" customHeight="1">
      <c r="F100" s="52"/>
      <c r="G100" s="52"/>
      <c r="H100" s="52"/>
    </row>
    <row r="101" spans="6:8" ht="19.5" customHeight="1">
      <c r="F101" s="52"/>
      <c r="G101" s="52"/>
      <c r="H101" s="52"/>
    </row>
    <row r="102" spans="6:8" ht="19.5" customHeight="1">
      <c r="F102" s="52"/>
      <c r="G102" s="52"/>
      <c r="H102" s="52"/>
    </row>
    <row r="103" spans="6:8" ht="19.5" customHeight="1">
      <c r="F103" s="52"/>
      <c r="G103" s="52"/>
      <c r="H103" s="52"/>
    </row>
    <row r="104" spans="6:8" ht="19.5" customHeight="1">
      <c r="F104" s="52"/>
      <c r="G104" s="52"/>
      <c r="H104" s="52"/>
    </row>
    <row r="105" spans="6:8" ht="19.5" customHeight="1">
      <c r="F105" s="52"/>
      <c r="G105" s="52"/>
      <c r="H105" s="52"/>
    </row>
    <row r="106" spans="6:8" ht="19.5" customHeight="1">
      <c r="F106" s="52"/>
      <c r="G106" s="52"/>
      <c r="H106" s="52"/>
    </row>
    <row r="107" spans="6:8" ht="19.5" customHeight="1">
      <c r="F107" s="52"/>
      <c r="G107" s="52"/>
      <c r="H107" s="52"/>
    </row>
    <row r="108" spans="6:8" ht="19.5" customHeight="1">
      <c r="F108" s="52"/>
      <c r="G108" s="52"/>
      <c r="H108" s="52"/>
    </row>
    <row r="109" spans="6:8" ht="19.5" customHeight="1">
      <c r="F109" s="52"/>
      <c r="G109" s="52"/>
      <c r="H109" s="52"/>
    </row>
    <row r="110" spans="6:8" ht="19.5" customHeight="1">
      <c r="F110" s="52"/>
      <c r="G110" s="52"/>
      <c r="H110" s="52"/>
    </row>
    <row r="111" spans="6:8" ht="19.5" customHeight="1">
      <c r="F111" s="52"/>
      <c r="G111" s="52"/>
      <c r="H111" s="52"/>
    </row>
    <row r="112" spans="6:8" ht="19.5" customHeight="1">
      <c r="F112" s="52"/>
      <c r="G112" s="52"/>
      <c r="H112" s="52"/>
    </row>
    <row r="113" spans="6:8" ht="19.5" customHeight="1">
      <c r="F113" s="52"/>
      <c r="G113" s="52"/>
      <c r="H113" s="52"/>
    </row>
    <row r="114" spans="6:8" ht="19.5" customHeight="1">
      <c r="F114" s="52"/>
      <c r="G114" s="52"/>
      <c r="H114" s="52"/>
    </row>
    <row r="115" spans="6:8" ht="19.5" customHeight="1">
      <c r="F115" s="52"/>
      <c r="G115" s="52"/>
      <c r="H115" s="52"/>
    </row>
    <row r="116" spans="6:8" ht="19.5" customHeight="1">
      <c r="F116" s="52"/>
      <c r="G116" s="52"/>
      <c r="H116" s="52"/>
    </row>
    <row r="117" spans="6:8" ht="19.5" customHeight="1">
      <c r="F117" s="52"/>
      <c r="G117" s="52"/>
      <c r="H117" s="52"/>
    </row>
    <row r="118" spans="6:8" ht="19.5" customHeight="1">
      <c r="F118" s="52"/>
      <c r="G118" s="52"/>
      <c r="H118" s="52"/>
    </row>
    <row r="119" spans="6:8" ht="19.5" customHeight="1">
      <c r="F119" s="52"/>
      <c r="G119" s="52"/>
      <c r="H119" s="52"/>
    </row>
    <row r="120" spans="6:8" ht="19.5" customHeight="1">
      <c r="F120" s="52"/>
      <c r="G120" s="52"/>
      <c r="H120" s="52"/>
    </row>
    <row r="121" spans="6:8" ht="19.5" customHeight="1">
      <c r="F121" s="52"/>
      <c r="G121" s="52"/>
      <c r="H121" s="52"/>
    </row>
    <row r="122" spans="6:8" ht="19.5" customHeight="1">
      <c r="F122" s="52"/>
      <c r="G122" s="52"/>
      <c r="H122" s="52"/>
    </row>
    <row r="123" spans="6:8" ht="19.5" customHeight="1">
      <c r="F123" s="52"/>
      <c r="G123" s="52"/>
      <c r="H123" s="52"/>
    </row>
    <row r="124" spans="6:8" ht="19.5" customHeight="1">
      <c r="F124" s="52"/>
      <c r="G124" s="52"/>
      <c r="H124" s="52"/>
    </row>
    <row r="125" spans="6:8" ht="19.5" customHeight="1">
      <c r="F125" s="52"/>
      <c r="G125" s="52"/>
      <c r="H125" s="52"/>
    </row>
    <row r="126" spans="6:8" ht="19.5" customHeight="1">
      <c r="F126" s="52"/>
      <c r="G126" s="52"/>
      <c r="H126" s="52"/>
    </row>
    <row r="127" spans="6:8" ht="19.5" customHeight="1">
      <c r="F127" s="52"/>
      <c r="G127" s="52"/>
      <c r="H127" s="52"/>
    </row>
    <row r="128" spans="6:8" ht="19.5" customHeight="1">
      <c r="F128" s="52"/>
      <c r="G128" s="52"/>
      <c r="H128" s="52"/>
    </row>
    <row r="129" spans="6:8" ht="19.5" customHeight="1">
      <c r="F129" s="52"/>
      <c r="G129" s="52"/>
      <c r="H129" s="52"/>
    </row>
    <row r="130" spans="6:8" ht="19.5" customHeight="1">
      <c r="F130" s="52"/>
      <c r="G130" s="52"/>
      <c r="H130" s="52"/>
    </row>
    <row r="131" spans="6:8" ht="19.5" customHeight="1">
      <c r="F131" s="52"/>
      <c r="G131" s="52"/>
      <c r="H131" s="52"/>
    </row>
    <row r="132" spans="6:8" ht="19.5" customHeight="1">
      <c r="F132" s="52"/>
      <c r="G132" s="52"/>
      <c r="H132" s="52"/>
    </row>
    <row r="133" spans="6:8" ht="19.5" customHeight="1">
      <c r="F133" s="52"/>
      <c r="G133" s="52"/>
      <c r="H133" s="52"/>
    </row>
    <row r="134" spans="6:8" ht="19.5" customHeight="1">
      <c r="F134" s="52"/>
      <c r="G134" s="52"/>
      <c r="H134" s="52"/>
    </row>
    <row r="135" spans="6:8" ht="19.5" customHeight="1">
      <c r="F135" s="52"/>
      <c r="G135" s="52"/>
      <c r="H135" s="52"/>
    </row>
    <row r="136" spans="6:8" ht="19.5" customHeight="1">
      <c r="F136" s="52"/>
      <c r="G136" s="52"/>
      <c r="H136" s="52"/>
    </row>
    <row r="137" spans="6:8" ht="19.5" customHeight="1">
      <c r="F137" s="52"/>
      <c r="G137" s="52"/>
      <c r="H137" s="52"/>
    </row>
    <row r="138" spans="6:8" ht="19.5" customHeight="1">
      <c r="F138" s="52"/>
      <c r="G138" s="52"/>
      <c r="H138" s="52"/>
    </row>
    <row r="139" spans="6:8" ht="19.5" customHeight="1">
      <c r="F139" s="52"/>
      <c r="G139" s="52"/>
      <c r="H139" s="52"/>
    </row>
    <row r="140" spans="6:8" ht="19.5" customHeight="1">
      <c r="F140" s="52"/>
      <c r="G140" s="52"/>
      <c r="H140" s="52"/>
    </row>
    <row r="141" spans="6:8" ht="19.5" customHeight="1">
      <c r="F141" s="52"/>
      <c r="G141" s="52"/>
      <c r="H141" s="52"/>
    </row>
    <row r="142" spans="6:8" ht="19.5" customHeight="1">
      <c r="F142" s="52"/>
      <c r="G142" s="52"/>
      <c r="H142" s="52"/>
    </row>
    <row r="143" spans="6:8" ht="19.5" customHeight="1">
      <c r="F143" s="52"/>
      <c r="G143" s="52"/>
      <c r="H143" s="52"/>
    </row>
    <row r="144" spans="6:8" ht="19.5" customHeight="1">
      <c r="F144" s="52"/>
      <c r="G144" s="52"/>
      <c r="H144" s="52"/>
    </row>
    <row r="145" spans="6:8" ht="19.5" customHeight="1">
      <c r="F145" s="52"/>
      <c r="G145" s="52"/>
      <c r="H145" s="52"/>
    </row>
    <row r="146" spans="6:8" ht="19.5" customHeight="1">
      <c r="F146" s="52"/>
      <c r="G146" s="52"/>
      <c r="H146" s="52"/>
    </row>
    <row r="147" spans="6:8" ht="19.5" customHeight="1">
      <c r="F147" s="52"/>
      <c r="G147" s="52"/>
      <c r="H147" s="52"/>
    </row>
    <row r="148" spans="6:8" ht="19.5" customHeight="1">
      <c r="F148" s="52"/>
      <c r="G148" s="52"/>
      <c r="H148" s="52"/>
    </row>
    <row r="149" spans="6:8" ht="19.5" customHeight="1">
      <c r="F149" s="52"/>
      <c r="G149" s="52"/>
      <c r="H149" s="52"/>
    </row>
    <row r="150" spans="6:8" ht="19.5" customHeight="1">
      <c r="F150" s="52"/>
      <c r="G150" s="52"/>
      <c r="H150" s="52"/>
    </row>
    <row r="151" spans="6:8" ht="19.5" customHeight="1">
      <c r="F151" s="52"/>
      <c r="G151" s="52"/>
      <c r="H151" s="52"/>
    </row>
    <row r="152" spans="6:8" ht="19.5" customHeight="1">
      <c r="F152" s="52"/>
      <c r="G152" s="52"/>
      <c r="H152" s="52"/>
    </row>
    <row r="153" spans="6:8" ht="19.5" customHeight="1">
      <c r="F153" s="52"/>
      <c r="G153" s="52"/>
      <c r="H153" s="52"/>
    </row>
    <row r="154" spans="6:8" ht="19.5" customHeight="1">
      <c r="F154" s="52"/>
      <c r="G154" s="52"/>
      <c r="H154" s="52"/>
    </row>
    <row r="155" spans="6:8" ht="19.5" customHeight="1">
      <c r="F155" s="52"/>
      <c r="G155" s="52"/>
      <c r="H155" s="52"/>
    </row>
    <row r="156" spans="6:8" ht="19.5" customHeight="1">
      <c r="F156" s="52"/>
      <c r="G156" s="52"/>
      <c r="H156" s="52"/>
    </row>
    <row r="157" spans="6:8" ht="19.5" customHeight="1">
      <c r="F157" s="52"/>
      <c r="G157" s="52"/>
      <c r="H157" s="52"/>
    </row>
    <row r="158" spans="6:8" ht="19.5" customHeight="1">
      <c r="F158" s="52"/>
      <c r="G158" s="52"/>
      <c r="H158" s="52"/>
    </row>
    <row r="159" spans="6:8" ht="19.5" customHeight="1">
      <c r="F159" s="52"/>
      <c r="G159" s="52"/>
      <c r="H159" s="52"/>
    </row>
    <row r="160" spans="6:8" ht="19.5" customHeight="1">
      <c r="F160" s="52"/>
      <c r="G160" s="52"/>
      <c r="H160" s="52"/>
    </row>
    <row r="161" spans="6:8" ht="19.5" customHeight="1">
      <c r="F161" s="52"/>
      <c r="G161" s="52"/>
      <c r="H161" s="52"/>
    </row>
    <row r="162" spans="6:8" ht="19.5" customHeight="1">
      <c r="F162" s="52"/>
      <c r="G162" s="52"/>
      <c r="H162" s="52"/>
    </row>
    <row r="163" spans="6:8" ht="19.5" customHeight="1">
      <c r="F163" s="52"/>
      <c r="G163" s="52"/>
      <c r="H163" s="52"/>
    </row>
    <row r="164" spans="6:8" ht="19.5" customHeight="1">
      <c r="F164" s="52"/>
      <c r="G164" s="52"/>
      <c r="H164" s="52"/>
    </row>
    <row r="165" spans="6:8" ht="19.5" customHeight="1">
      <c r="F165" s="52"/>
      <c r="G165" s="52"/>
      <c r="H165" s="52"/>
    </row>
    <row r="166" spans="6:8" ht="19.5" customHeight="1">
      <c r="F166" s="52"/>
      <c r="G166" s="52"/>
      <c r="H166" s="52"/>
    </row>
    <row r="167" spans="6:8" ht="19.5" customHeight="1">
      <c r="F167" s="52"/>
      <c r="G167" s="52"/>
      <c r="H167" s="52"/>
    </row>
    <row r="168" spans="6:8" ht="19.5" customHeight="1">
      <c r="F168" s="52"/>
      <c r="G168" s="52"/>
      <c r="H168" s="52"/>
    </row>
    <row r="169" spans="6:8" ht="19.5" customHeight="1">
      <c r="F169" s="52"/>
      <c r="G169" s="52"/>
      <c r="H169" s="52"/>
    </row>
    <row r="170" spans="6:8" ht="19.5" customHeight="1">
      <c r="F170" s="52"/>
      <c r="G170" s="52"/>
      <c r="H170" s="52"/>
    </row>
    <row r="171" spans="6:8" ht="19.5" customHeight="1">
      <c r="F171" s="52"/>
      <c r="G171" s="52"/>
      <c r="H171" s="52"/>
    </row>
    <row r="172" spans="6:8" ht="19.5" customHeight="1">
      <c r="F172" s="52"/>
      <c r="G172" s="52"/>
      <c r="H172" s="52"/>
    </row>
    <row r="173" spans="6:8" ht="19.5" customHeight="1">
      <c r="F173" s="52"/>
      <c r="G173" s="52"/>
      <c r="H173" s="52"/>
    </row>
    <row r="174" spans="6:8" ht="19.5" customHeight="1">
      <c r="F174" s="52"/>
      <c r="G174" s="52"/>
      <c r="H174" s="52"/>
    </row>
    <row r="175" spans="6:8" ht="19.5" customHeight="1">
      <c r="F175" s="52"/>
      <c r="G175" s="52"/>
      <c r="H175" s="52"/>
    </row>
    <row r="176" spans="6:8" ht="19.5" customHeight="1">
      <c r="F176" s="52"/>
      <c r="G176" s="52"/>
      <c r="H176" s="52"/>
    </row>
    <row r="177" spans="6:8" ht="19.5" customHeight="1">
      <c r="F177" s="52"/>
      <c r="G177" s="52"/>
      <c r="H177" s="52"/>
    </row>
    <row r="178" spans="6:8" ht="19.5" customHeight="1">
      <c r="F178" s="52"/>
      <c r="G178" s="52"/>
      <c r="H178" s="52"/>
    </row>
    <row r="179" spans="6:8" ht="19.5" customHeight="1">
      <c r="F179" s="52"/>
      <c r="G179" s="52"/>
      <c r="H179" s="52"/>
    </row>
  </sheetData>
  <sheetProtection/>
  <mergeCells count="4">
    <mergeCell ref="A53:F53"/>
    <mergeCell ref="A3:I4"/>
    <mergeCell ref="B7:D7"/>
    <mergeCell ref="F7:H7"/>
  </mergeCells>
  <printOptions horizontalCentered="1"/>
  <pageMargins left="0" right="0" top="0.2362204724409449" bottom="0" header="0" footer="0.196850393700787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B2:O23"/>
  <sheetViews>
    <sheetView view="pageBreakPreview" zoomScale="73" zoomScaleSheetLayoutView="73" zoomScalePageLayoutView="0" workbookViewId="0" topLeftCell="B1">
      <selection activeCell="P21" sqref="P21"/>
    </sheetView>
  </sheetViews>
  <sheetFormatPr defaultColWidth="9.140625" defaultRowHeight="12.75"/>
  <cols>
    <col min="1" max="1" width="4.28125" style="76" customWidth="1"/>
    <col min="2" max="2" width="54.00390625" style="76" customWidth="1"/>
    <col min="3" max="3" width="12.7109375" style="76" customWidth="1"/>
    <col min="4" max="4" width="14.00390625" style="76" customWidth="1"/>
    <col min="5" max="5" width="14.140625" style="76" customWidth="1"/>
    <col min="6" max="6" width="13.00390625" style="76" customWidth="1"/>
    <col min="7" max="7" width="12.57421875" style="76" customWidth="1"/>
    <col min="8" max="8" width="14.140625" style="76" customWidth="1"/>
    <col min="9" max="10" width="12.00390625" style="76" hidden="1" customWidth="1"/>
    <col min="11" max="11" width="10.421875" style="76" hidden="1" customWidth="1"/>
    <col min="12" max="12" width="12.421875" style="76" hidden="1" customWidth="1"/>
    <col min="13" max="13" width="10.00390625" style="76" hidden="1" customWidth="1"/>
    <col min="14" max="14" width="9.57421875" style="76" bestFit="1" customWidth="1"/>
    <col min="15" max="16384" width="9.140625" style="76" customWidth="1"/>
  </cols>
  <sheetData>
    <row r="2" spans="2:13" ht="12.75">
      <c r="B2" s="117"/>
      <c r="C2" s="117"/>
      <c r="D2" s="117"/>
      <c r="E2" s="117"/>
      <c r="F2" s="117"/>
      <c r="G2" s="117"/>
      <c r="H2" s="118" t="s">
        <v>59</v>
      </c>
      <c r="I2" s="117"/>
      <c r="J2" s="117"/>
      <c r="K2" s="117"/>
      <c r="L2" s="117"/>
      <c r="M2" s="117" t="s">
        <v>59</v>
      </c>
    </row>
    <row r="3" spans="2:13" ht="24.75" customHeight="1">
      <c r="B3" s="226" t="s">
        <v>60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</row>
    <row r="4" spans="2:13" ht="12.75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2:13" ht="13.5" thickBot="1">
      <c r="B5" s="117"/>
      <c r="C5" s="117"/>
      <c r="D5" s="117"/>
      <c r="E5" s="117"/>
      <c r="F5" s="117"/>
      <c r="G5" s="117"/>
      <c r="H5" s="119" t="s">
        <v>90</v>
      </c>
      <c r="I5" s="117"/>
      <c r="J5" s="117"/>
      <c r="K5" s="117"/>
      <c r="L5" s="117" t="s">
        <v>61</v>
      </c>
      <c r="M5" s="117"/>
    </row>
    <row r="6" spans="2:13" s="78" customFormat="1" ht="39" thickBot="1">
      <c r="B6" s="187" t="s">
        <v>62</v>
      </c>
      <c r="C6" s="188" t="s">
        <v>100</v>
      </c>
      <c r="D6" s="188" t="s">
        <v>101</v>
      </c>
      <c r="E6" s="188" t="s">
        <v>154</v>
      </c>
      <c r="F6" s="188" t="s">
        <v>155</v>
      </c>
      <c r="G6" s="188" t="s">
        <v>156</v>
      </c>
      <c r="H6" s="189" t="s">
        <v>157</v>
      </c>
      <c r="I6" s="111" t="s">
        <v>63</v>
      </c>
      <c r="J6" s="77" t="s">
        <v>64</v>
      </c>
      <c r="K6" s="77" t="s">
        <v>65</v>
      </c>
      <c r="L6" s="77" t="s">
        <v>66</v>
      </c>
      <c r="M6" s="77" t="s">
        <v>67</v>
      </c>
    </row>
    <row r="7" spans="2:14" ht="21" customHeight="1" thickTop="1">
      <c r="B7" s="145" t="s">
        <v>68</v>
      </c>
      <c r="C7" s="171">
        <v>20048.006999999998</v>
      </c>
      <c r="D7" s="171">
        <v>20033.531000000003</v>
      </c>
      <c r="E7" s="171">
        <v>5358.857</v>
      </c>
      <c r="F7" s="171">
        <v>5216.27</v>
      </c>
      <c r="G7" s="171">
        <v>5097.315920999999</v>
      </c>
      <c r="H7" s="172">
        <f>+G7/F7</f>
        <v>0.9771955671389707</v>
      </c>
      <c r="I7" s="112" t="e">
        <f>+#REF!+E7</f>
        <v>#REF!</v>
      </c>
      <c r="J7" s="79">
        <v>7799.829</v>
      </c>
      <c r="K7" s="79">
        <v>7653.1</v>
      </c>
      <c r="L7" s="80">
        <f aca="true" t="shared" si="0" ref="L7:L13">+J7-K7</f>
        <v>146.72899999999936</v>
      </c>
      <c r="M7" s="81">
        <f aca="true" t="shared" si="1" ref="M7:M14">+K7/J7</f>
        <v>0.9811881773305544</v>
      </c>
      <c r="N7" s="82"/>
    </row>
    <row r="8" spans="2:14" ht="19.5" customHeight="1">
      <c r="B8" s="145" t="s">
        <v>69</v>
      </c>
      <c r="C8" s="171">
        <v>168</v>
      </c>
      <c r="D8" s="171">
        <v>168</v>
      </c>
      <c r="E8" s="171">
        <v>42.08</v>
      </c>
      <c r="F8" s="171">
        <v>42.08</v>
      </c>
      <c r="G8" s="171">
        <v>45.54933100000001</v>
      </c>
      <c r="H8" s="172">
        <f aca="true" t="shared" si="2" ref="H8:H13">+G8/F8</f>
        <v>1.0824460788973387</v>
      </c>
      <c r="I8" s="112" t="e">
        <f>+#REF!+E8</f>
        <v>#REF!</v>
      </c>
      <c r="J8" s="79">
        <v>64.459</v>
      </c>
      <c r="K8" s="79">
        <v>56.1</v>
      </c>
      <c r="L8" s="80">
        <f t="shared" si="0"/>
        <v>8.359000000000002</v>
      </c>
      <c r="M8" s="81">
        <f t="shared" si="1"/>
        <v>0.8703206689523573</v>
      </c>
      <c r="N8" s="82"/>
    </row>
    <row r="9" spans="2:14" ht="18.75" customHeight="1">
      <c r="B9" s="145" t="s">
        <v>70</v>
      </c>
      <c r="C9" s="171">
        <v>102.7</v>
      </c>
      <c r="D9" s="171">
        <v>102.7</v>
      </c>
      <c r="E9" s="171">
        <v>31.231</v>
      </c>
      <c r="F9" s="171">
        <v>31.231</v>
      </c>
      <c r="G9" s="171">
        <v>28.129871999999995</v>
      </c>
      <c r="H9" s="172">
        <f t="shared" si="2"/>
        <v>0.9007035317473021</v>
      </c>
      <c r="I9" s="112" t="e">
        <f>+#REF!+E9</f>
        <v>#REF!</v>
      </c>
      <c r="J9" s="79">
        <v>38.745</v>
      </c>
      <c r="K9" s="79">
        <v>34.5</v>
      </c>
      <c r="L9" s="80">
        <f t="shared" si="0"/>
        <v>4.244999999999997</v>
      </c>
      <c r="M9" s="81">
        <f t="shared" si="1"/>
        <v>0.8904374758033295</v>
      </c>
      <c r="N9" s="82"/>
    </row>
    <row r="10" spans="2:14" ht="25.5" customHeight="1">
      <c r="B10" s="146" t="s">
        <v>71</v>
      </c>
      <c r="C10" s="171">
        <v>154</v>
      </c>
      <c r="D10" s="171">
        <v>154</v>
      </c>
      <c r="E10" s="171">
        <v>38.499</v>
      </c>
      <c r="F10" s="171">
        <v>38.499</v>
      </c>
      <c r="G10" s="171">
        <v>35.553343</v>
      </c>
      <c r="H10" s="172">
        <f t="shared" si="2"/>
        <v>0.9234874412322397</v>
      </c>
      <c r="I10" s="112" t="e">
        <f>+#REF!+E10</f>
        <v>#REF!</v>
      </c>
      <c r="J10" s="79">
        <v>62.378</v>
      </c>
      <c r="K10" s="79">
        <v>58.8</v>
      </c>
      <c r="L10" s="80">
        <f t="shared" si="0"/>
        <v>3.578000000000003</v>
      </c>
      <c r="M10" s="81">
        <f t="shared" si="1"/>
        <v>0.9426400333450896</v>
      </c>
      <c r="N10" s="82"/>
    </row>
    <row r="11" spans="2:14" ht="28.5" customHeight="1">
      <c r="B11" s="146" t="s">
        <v>72</v>
      </c>
      <c r="C11" s="171">
        <v>20323.8</v>
      </c>
      <c r="D11" s="171">
        <v>20323.8</v>
      </c>
      <c r="E11" s="171">
        <v>5177.8</v>
      </c>
      <c r="F11" s="171">
        <v>5070.7</v>
      </c>
      <c r="G11" s="171">
        <v>5089.200489</v>
      </c>
      <c r="H11" s="172">
        <f t="shared" si="2"/>
        <v>1.0036485078983177</v>
      </c>
      <c r="I11" s="112" t="e">
        <f>+#REF!+E11</f>
        <v>#REF!</v>
      </c>
      <c r="J11" s="79">
        <v>8640.4</v>
      </c>
      <c r="K11" s="79">
        <v>7983.6</v>
      </c>
      <c r="L11" s="80">
        <f t="shared" si="0"/>
        <v>656.7999999999993</v>
      </c>
      <c r="M11" s="81">
        <f t="shared" si="1"/>
        <v>0.9239850006944124</v>
      </c>
      <c r="N11" s="82"/>
    </row>
    <row r="12" spans="2:15" ht="27.75" customHeight="1">
      <c r="B12" s="146" t="s">
        <v>73</v>
      </c>
      <c r="C12" s="171">
        <v>7350.8</v>
      </c>
      <c r="D12" s="171">
        <v>7350.799999999999</v>
      </c>
      <c r="E12" s="171">
        <v>1779.1</v>
      </c>
      <c r="F12" s="171">
        <v>1779.1</v>
      </c>
      <c r="G12" s="171">
        <v>1924.126672</v>
      </c>
      <c r="H12" s="172">
        <f t="shared" si="2"/>
        <v>1.0815168748243496</v>
      </c>
      <c r="I12" s="112" t="e">
        <f>+#REF!+E12</f>
        <v>#REF!</v>
      </c>
      <c r="J12" s="79" t="e">
        <f>+E12+#REF!-459.6+29</f>
        <v>#REF!</v>
      </c>
      <c r="K12" s="79">
        <v>3474.3</v>
      </c>
      <c r="L12" s="80" t="e">
        <f t="shared" si="0"/>
        <v>#REF!</v>
      </c>
      <c r="M12" s="81" t="e">
        <f t="shared" si="1"/>
        <v>#REF!</v>
      </c>
      <c r="N12" s="82"/>
      <c r="O12" s="82"/>
    </row>
    <row r="13" spans="2:14" ht="17.25" customHeight="1">
      <c r="B13" s="145" t="s">
        <v>74</v>
      </c>
      <c r="C13" s="171">
        <v>226</v>
      </c>
      <c r="D13" s="171">
        <v>226</v>
      </c>
      <c r="E13" s="171">
        <v>56.5</v>
      </c>
      <c r="F13" s="171">
        <v>56.5</v>
      </c>
      <c r="G13" s="171">
        <v>71.13037</v>
      </c>
      <c r="H13" s="172">
        <f t="shared" si="2"/>
        <v>1.2589446017699115</v>
      </c>
      <c r="I13" s="112" t="e">
        <f>+#REF!+E13</f>
        <v>#REF!</v>
      </c>
      <c r="J13" s="79">
        <v>116.7</v>
      </c>
      <c r="K13" s="79">
        <f>0.2+99.6+0.2</f>
        <v>100</v>
      </c>
      <c r="L13" s="80">
        <f t="shared" si="0"/>
        <v>16.700000000000003</v>
      </c>
      <c r="M13" s="81">
        <f t="shared" si="1"/>
        <v>0.856898029134533</v>
      </c>
      <c r="N13" s="82"/>
    </row>
    <row r="14" spans="2:14" ht="18.75" customHeight="1" thickBot="1">
      <c r="B14" s="147" t="s">
        <v>75</v>
      </c>
      <c r="C14" s="173">
        <f>SUM(C7:C13)</f>
        <v>48373.307</v>
      </c>
      <c r="D14" s="173">
        <f>SUM(D7:D13)</f>
        <v>48358.831000000006</v>
      </c>
      <c r="E14" s="173">
        <f>SUM(E7:E13)</f>
        <v>12484.067000000001</v>
      </c>
      <c r="F14" s="173">
        <f>SUM(F7:F13)</f>
        <v>12234.38</v>
      </c>
      <c r="G14" s="173">
        <f>SUM(G7:G13)</f>
        <v>12291.005998</v>
      </c>
      <c r="H14" s="174">
        <f>+G14/F14</f>
        <v>1.0046284321722885</v>
      </c>
      <c r="I14" s="112" t="e">
        <f>SUM(I7:I13)</f>
        <v>#REF!</v>
      </c>
      <c r="J14" s="79" t="e">
        <f>SUM(J7:J13)</f>
        <v>#REF!</v>
      </c>
      <c r="K14" s="79">
        <f>SUM(K7:K13)</f>
        <v>19360.4</v>
      </c>
      <c r="L14" s="79" t="e">
        <f>SUM(L7:L13)</f>
        <v>#REF!</v>
      </c>
      <c r="M14" s="81" t="e">
        <f t="shared" si="1"/>
        <v>#REF!</v>
      </c>
      <c r="N14" s="82"/>
    </row>
    <row r="15" ht="12.75">
      <c r="J15" s="82"/>
    </row>
    <row r="16" spans="3:10" ht="12.75">
      <c r="C16" s="82"/>
      <c r="D16" s="82"/>
      <c r="J16" s="82"/>
    </row>
    <row r="17" spans="4:10" ht="12.75">
      <c r="D17" s="82"/>
      <c r="F17" s="82"/>
      <c r="G17" s="82"/>
      <c r="J17" s="82"/>
    </row>
    <row r="18" spans="4:10" ht="12.75">
      <c r="D18" s="82"/>
      <c r="F18" s="82"/>
      <c r="G18" s="82"/>
      <c r="H18" s="82"/>
      <c r="I18" s="82"/>
      <c r="J18" s="82"/>
    </row>
    <row r="19" ht="12.75">
      <c r="J19" s="82"/>
    </row>
    <row r="20" ht="12.75">
      <c r="J20" s="82"/>
    </row>
    <row r="23" spans="4:10" ht="12.75">
      <c r="D23" s="82"/>
      <c r="F23" s="83"/>
      <c r="G23" s="83"/>
      <c r="H23" s="83"/>
      <c r="I23" s="83"/>
      <c r="J23" s="83"/>
    </row>
  </sheetData>
  <sheetProtection/>
  <mergeCells count="1">
    <mergeCell ref="B3:M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Q66"/>
  <sheetViews>
    <sheetView showZeros="0" tabSelected="1" view="pageBreakPreview" zoomScale="75" zoomScaleNormal="125" zoomScaleSheetLayoutView="75" zoomScalePageLayoutView="0" workbookViewId="0" topLeftCell="A1">
      <selection activeCell="D1" sqref="D1:D16384"/>
    </sheetView>
  </sheetViews>
  <sheetFormatPr defaultColWidth="9.140625" defaultRowHeight="12" customHeight="1"/>
  <cols>
    <col min="1" max="1" width="9.7109375" style="94" customWidth="1"/>
    <col min="2" max="2" width="4.57421875" style="94" customWidth="1"/>
    <col min="3" max="3" width="45.421875" style="94" customWidth="1"/>
    <col min="4" max="4" width="12.57421875" style="93" customWidth="1"/>
    <col min="5" max="5" width="12.7109375" style="93" customWidth="1"/>
    <col min="6" max="6" width="10.421875" style="94" customWidth="1"/>
    <col min="7" max="7" width="10.28125" style="94" customWidth="1"/>
    <col min="8" max="8" width="11.140625" style="94" customWidth="1"/>
    <col min="9" max="9" width="11.28125" style="94" customWidth="1"/>
    <col min="10" max="10" width="10.28125" style="94" bestFit="1" customWidth="1"/>
    <col min="11" max="11" width="10.00390625" style="94" bestFit="1" customWidth="1"/>
    <col min="12" max="16384" width="9.140625" style="94" customWidth="1"/>
  </cols>
  <sheetData>
    <row r="1" spans="2:10" ht="12" customHeight="1">
      <c r="B1" s="103"/>
      <c r="C1" s="104"/>
      <c r="D1" s="105"/>
      <c r="E1" s="105"/>
      <c r="F1" s="106"/>
      <c r="G1" s="106"/>
      <c r="H1" s="106"/>
      <c r="I1" s="106" t="s">
        <v>77</v>
      </c>
      <c r="J1" s="208"/>
    </row>
    <row r="2" spans="2:10" ht="12" customHeight="1">
      <c r="B2" s="107"/>
      <c r="C2" s="106"/>
      <c r="D2" s="105"/>
      <c r="E2" s="105"/>
      <c r="F2" s="106"/>
      <c r="G2" s="106"/>
      <c r="H2" s="108"/>
      <c r="I2" s="106"/>
      <c r="J2" s="208"/>
    </row>
    <row r="3" spans="2:10" s="95" customFormat="1" ht="15.75">
      <c r="B3" s="228" t="s">
        <v>102</v>
      </c>
      <c r="C3" s="228"/>
      <c r="D3" s="228"/>
      <c r="E3" s="228"/>
      <c r="F3" s="228"/>
      <c r="G3" s="228"/>
      <c r="H3" s="228"/>
      <c r="I3" s="229"/>
      <c r="J3" s="209"/>
    </row>
    <row r="4" spans="2:10" s="95" customFormat="1" ht="12">
      <c r="B4" s="107"/>
      <c r="C4" s="230"/>
      <c r="D4" s="230"/>
      <c r="E4" s="230"/>
      <c r="F4" s="230"/>
      <c r="G4" s="107"/>
      <c r="H4" s="107"/>
      <c r="I4" s="107"/>
      <c r="J4" s="209"/>
    </row>
    <row r="5" spans="2:10" s="95" customFormat="1" ht="12" customHeight="1" thickBot="1">
      <c r="B5" s="109" t="s">
        <v>78</v>
      </c>
      <c r="C5" s="107"/>
      <c r="D5" s="107"/>
      <c r="E5" s="107"/>
      <c r="F5" s="107"/>
      <c r="G5" s="107"/>
      <c r="H5" s="107"/>
      <c r="I5" s="110" t="s">
        <v>92</v>
      </c>
      <c r="J5" s="209"/>
    </row>
    <row r="6" spans="2:10" s="96" customFormat="1" ht="12" customHeight="1">
      <c r="B6" s="231" t="s">
        <v>79</v>
      </c>
      <c r="C6" s="233" t="s">
        <v>80</v>
      </c>
      <c r="D6" s="235" t="s">
        <v>103</v>
      </c>
      <c r="E6" s="235" t="s">
        <v>104</v>
      </c>
      <c r="F6" s="239" t="s">
        <v>158</v>
      </c>
      <c r="G6" s="235" t="s">
        <v>159</v>
      </c>
      <c r="H6" s="235" t="s">
        <v>156</v>
      </c>
      <c r="I6" s="237" t="s">
        <v>157</v>
      </c>
      <c r="J6" s="210"/>
    </row>
    <row r="7" spans="2:10" s="96" customFormat="1" ht="27" customHeight="1">
      <c r="B7" s="232"/>
      <c r="C7" s="234"/>
      <c r="D7" s="236"/>
      <c r="E7" s="236"/>
      <c r="F7" s="240"/>
      <c r="G7" s="236"/>
      <c r="H7" s="236"/>
      <c r="I7" s="238"/>
      <c r="J7" s="210"/>
    </row>
    <row r="8" spans="2:10" s="96" customFormat="1" ht="12" customHeight="1" thickBot="1">
      <c r="B8" s="144" t="s">
        <v>81</v>
      </c>
      <c r="C8" s="144" t="s">
        <v>82</v>
      </c>
      <c r="D8" s="181">
        <v>1</v>
      </c>
      <c r="E8" s="181" t="s">
        <v>83</v>
      </c>
      <c r="F8" s="181">
        <v>3</v>
      </c>
      <c r="G8" s="182" t="s">
        <v>84</v>
      </c>
      <c r="H8" s="182" t="s">
        <v>85</v>
      </c>
      <c r="I8" s="183" t="s">
        <v>89</v>
      </c>
      <c r="J8" s="210"/>
    </row>
    <row r="9" spans="2:17" s="95" customFormat="1" ht="14.25" customHeight="1" thickTop="1">
      <c r="B9" s="142"/>
      <c r="C9" s="143" t="s">
        <v>91</v>
      </c>
      <c r="D9" s="175">
        <f>SUM(D10:D61)</f>
        <v>20048007</v>
      </c>
      <c r="E9" s="175">
        <f>SUM(E10:E61)</f>
        <v>20033531</v>
      </c>
      <c r="F9" s="175">
        <f>SUM(F10:F61)</f>
        <v>5358857</v>
      </c>
      <c r="G9" s="175">
        <f>SUM(G10:G61)</f>
        <v>5216270</v>
      </c>
      <c r="H9" s="175">
        <f>SUM(H10:H61)</f>
        <v>5097315.10985</v>
      </c>
      <c r="I9" s="180">
        <f>+H9/G9</f>
        <v>0.9771954116351339</v>
      </c>
      <c r="J9" s="211"/>
      <c r="K9" s="179"/>
      <c r="N9" s="169"/>
      <c r="O9" s="169"/>
      <c r="P9" s="169"/>
      <c r="Q9" s="169"/>
    </row>
    <row r="10" spans="1:17" ht="12" customHeight="1">
      <c r="A10" s="165"/>
      <c r="B10" s="166">
        <v>1</v>
      </c>
      <c r="C10" s="167" t="s">
        <v>108</v>
      </c>
      <c r="D10" s="177">
        <v>11596</v>
      </c>
      <c r="E10" s="177">
        <v>11596</v>
      </c>
      <c r="F10" s="177">
        <v>2930</v>
      </c>
      <c r="G10" s="177">
        <v>2930</v>
      </c>
      <c r="H10" s="177">
        <v>2661.6923200000006</v>
      </c>
      <c r="I10" s="176">
        <f aca="true" t="shared" si="0" ref="I10:I60">+H10/G10</f>
        <v>0.9084274129692834</v>
      </c>
      <c r="J10" s="212"/>
      <c r="K10" s="169"/>
      <c r="N10" s="169"/>
      <c r="O10" s="169"/>
      <c r="P10" s="169"/>
      <c r="Q10" s="169"/>
    </row>
    <row r="11" spans="1:17" ht="12" customHeight="1">
      <c r="A11" s="165"/>
      <c r="B11" s="166">
        <v>2</v>
      </c>
      <c r="C11" s="167" t="s">
        <v>109</v>
      </c>
      <c r="D11" s="177">
        <v>74806</v>
      </c>
      <c r="E11" s="177">
        <v>74806</v>
      </c>
      <c r="F11" s="177">
        <v>23884</v>
      </c>
      <c r="G11" s="177">
        <v>23884</v>
      </c>
      <c r="H11" s="177">
        <v>23779.719049999996</v>
      </c>
      <c r="I11" s="176">
        <f t="shared" si="0"/>
        <v>0.9956338573940712</v>
      </c>
      <c r="J11" s="212"/>
      <c r="K11" s="169"/>
      <c r="N11" s="169"/>
      <c r="O11" s="169"/>
      <c r="P11" s="169"/>
      <c r="Q11" s="169"/>
    </row>
    <row r="12" spans="1:17" ht="12" customHeight="1">
      <c r="A12" s="165"/>
      <c r="B12" s="166">
        <v>3</v>
      </c>
      <c r="C12" s="167" t="s">
        <v>110</v>
      </c>
      <c r="D12" s="177">
        <v>163450</v>
      </c>
      <c r="E12" s="177">
        <v>163450</v>
      </c>
      <c r="F12" s="177">
        <v>57700</v>
      </c>
      <c r="G12" s="177">
        <v>57584</v>
      </c>
      <c r="H12" s="177">
        <v>52029.59233000001</v>
      </c>
      <c r="I12" s="176">
        <f t="shared" si="0"/>
        <v>0.9035425175395945</v>
      </c>
      <c r="J12" s="212"/>
      <c r="K12" s="169"/>
      <c r="N12" s="169"/>
      <c r="O12" s="169"/>
      <c r="P12" s="169"/>
      <c r="Q12" s="169"/>
    </row>
    <row r="13" spans="1:17" ht="12" customHeight="1">
      <c r="A13" s="165"/>
      <c r="B13" s="166">
        <v>4</v>
      </c>
      <c r="C13" s="167" t="s">
        <v>86</v>
      </c>
      <c r="D13" s="177">
        <v>63672</v>
      </c>
      <c r="E13" s="177">
        <v>72972</v>
      </c>
      <c r="F13" s="177">
        <v>17895</v>
      </c>
      <c r="G13" s="177">
        <v>17895</v>
      </c>
      <c r="H13" s="177">
        <v>24686.085920000005</v>
      </c>
      <c r="I13" s="176">
        <f t="shared" si="0"/>
        <v>1.379496279407656</v>
      </c>
      <c r="J13" s="212"/>
      <c r="K13" s="169"/>
      <c r="N13" s="169"/>
      <c r="O13" s="169"/>
      <c r="P13" s="169"/>
      <c r="Q13" s="169"/>
    </row>
    <row r="14" spans="1:17" ht="12" customHeight="1">
      <c r="A14" s="165"/>
      <c r="B14" s="166">
        <v>5</v>
      </c>
      <c r="C14" s="167" t="s">
        <v>111</v>
      </c>
      <c r="D14" s="177">
        <v>11400</v>
      </c>
      <c r="E14" s="177">
        <v>12370</v>
      </c>
      <c r="F14" s="177">
        <v>3000</v>
      </c>
      <c r="G14" s="177">
        <v>3970</v>
      </c>
      <c r="H14" s="177">
        <v>3498.9377400000003</v>
      </c>
      <c r="I14" s="176">
        <f t="shared" si="0"/>
        <v>0.8813445188916877</v>
      </c>
      <c r="J14" s="212"/>
      <c r="K14" s="169"/>
      <c r="N14" s="169"/>
      <c r="O14" s="169"/>
      <c r="P14" s="169"/>
      <c r="Q14" s="169"/>
    </row>
    <row r="15" spans="1:17" ht="12" customHeight="1">
      <c r="A15" s="165"/>
      <c r="B15" s="166">
        <v>6</v>
      </c>
      <c r="C15" s="167" t="s">
        <v>112</v>
      </c>
      <c r="D15" s="177">
        <v>4308</v>
      </c>
      <c r="E15" s="177">
        <v>4308</v>
      </c>
      <c r="F15" s="177">
        <v>1164</v>
      </c>
      <c r="G15" s="177">
        <v>1164</v>
      </c>
      <c r="H15" s="177">
        <v>1123.8129999999999</v>
      </c>
      <c r="I15" s="176">
        <f t="shared" si="0"/>
        <v>0.9654750859106528</v>
      </c>
      <c r="J15" s="212"/>
      <c r="K15" s="169"/>
      <c r="N15" s="169"/>
      <c r="O15" s="169"/>
      <c r="P15" s="169"/>
      <c r="Q15" s="169"/>
    </row>
    <row r="16" spans="1:17" ht="12" customHeight="1">
      <c r="A16" s="165"/>
      <c r="B16" s="166">
        <v>7</v>
      </c>
      <c r="C16" s="167" t="s">
        <v>113</v>
      </c>
      <c r="D16" s="177">
        <v>167000</v>
      </c>
      <c r="E16" s="177">
        <v>178200</v>
      </c>
      <c r="F16" s="177">
        <v>41500</v>
      </c>
      <c r="G16" s="177">
        <v>52700</v>
      </c>
      <c r="H16" s="177">
        <v>51790.017</v>
      </c>
      <c r="I16" s="176">
        <f t="shared" si="0"/>
        <v>0.982732770398482</v>
      </c>
      <c r="J16" s="212"/>
      <c r="K16" s="169"/>
      <c r="N16" s="169"/>
      <c r="O16" s="169"/>
      <c r="P16" s="169"/>
      <c r="Q16" s="169"/>
    </row>
    <row r="17" spans="1:17" ht="12" customHeight="1">
      <c r="A17" s="165"/>
      <c r="B17" s="166">
        <v>8</v>
      </c>
      <c r="C17" s="167" t="s">
        <v>114</v>
      </c>
      <c r="D17" s="177">
        <v>33902</v>
      </c>
      <c r="E17" s="177">
        <v>33902</v>
      </c>
      <c r="F17" s="177">
        <v>9328</v>
      </c>
      <c r="G17" s="177">
        <v>9328</v>
      </c>
      <c r="H17" s="177">
        <v>8385.15</v>
      </c>
      <c r="I17" s="176">
        <f t="shared" si="0"/>
        <v>0.8989225986277872</v>
      </c>
      <c r="J17" s="212"/>
      <c r="K17" s="169"/>
      <c r="N17" s="169"/>
      <c r="O17" s="169"/>
      <c r="P17" s="169"/>
      <c r="Q17" s="169"/>
    </row>
    <row r="18" spans="1:17" ht="12" customHeight="1">
      <c r="A18" s="165"/>
      <c r="B18" s="166">
        <v>9</v>
      </c>
      <c r="C18" s="167" t="s">
        <v>115</v>
      </c>
      <c r="D18" s="177">
        <v>6751</v>
      </c>
      <c r="E18" s="177">
        <v>6751</v>
      </c>
      <c r="F18" s="177">
        <v>1751</v>
      </c>
      <c r="G18" s="177">
        <v>1751</v>
      </c>
      <c r="H18" s="177">
        <v>1337.252</v>
      </c>
      <c r="I18" s="176">
        <f t="shared" si="0"/>
        <v>0.7637075956596231</v>
      </c>
      <c r="J18" s="212"/>
      <c r="K18" s="169"/>
      <c r="N18" s="169"/>
      <c r="O18" s="169"/>
      <c r="P18" s="169"/>
      <c r="Q18" s="169"/>
    </row>
    <row r="19" spans="1:17" ht="25.5" customHeight="1">
      <c r="A19" s="165"/>
      <c r="B19" s="166">
        <v>10</v>
      </c>
      <c r="C19" s="178" t="s">
        <v>116</v>
      </c>
      <c r="D19" s="177">
        <v>10682</v>
      </c>
      <c r="E19" s="177">
        <v>10682</v>
      </c>
      <c r="F19" s="177">
        <v>2900</v>
      </c>
      <c r="G19" s="177">
        <v>2900</v>
      </c>
      <c r="H19" s="177">
        <v>2865.53626</v>
      </c>
      <c r="I19" s="176">
        <f t="shared" si="0"/>
        <v>0.9881159517241379</v>
      </c>
      <c r="J19" s="212"/>
      <c r="K19" s="169"/>
      <c r="N19" s="169"/>
      <c r="O19" s="169"/>
      <c r="P19" s="169"/>
      <c r="Q19" s="169"/>
    </row>
    <row r="20" spans="1:17" ht="12" customHeight="1">
      <c r="A20" s="165"/>
      <c r="B20" s="166">
        <v>11</v>
      </c>
      <c r="C20" s="167" t="s">
        <v>117</v>
      </c>
      <c r="D20" s="177">
        <v>7286</v>
      </c>
      <c r="E20" s="177">
        <v>7286</v>
      </c>
      <c r="F20" s="177">
        <v>1828</v>
      </c>
      <c r="G20" s="177">
        <v>1828</v>
      </c>
      <c r="H20" s="177">
        <v>1699.4719300000002</v>
      </c>
      <c r="I20" s="176">
        <f t="shared" si="0"/>
        <v>0.929689239606127</v>
      </c>
      <c r="J20" s="212"/>
      <c r="K20" s="169"/>
      <c r="N20" s="169"/>
      <c r="O20" s="169"/>
      <c r="P20" s="169"/>
      <c r="Q20" s="169"/>
    </row>
    <row r="21" spans="1:17" ht="12" customHeight="1">
      <c r="A21" s="165"/>
      <c r="B21" s="166">
        <v>13</v>
      </c>
      <c r="C21" s="167" t="s">
        <v>118</v>
      </c>
      <c r="D21" s="177">
        <v>192350</v>
      </c>
      <c r="E21" s="177">
        <v>195084</v>
      </c>
      <c r="F21" s="177">
        <v>49471</v>
      </c>
      <c r="G21" s="177">
        <v>51894</v>
      </c>
      <c r="H21" s="177">
        <v>49950.83048</v>
      </c>
      <c r="I21" s="176">
        <f t="shared" si="0"/>
        <v>0.9625550252437661</v>
      </c>
      <c r="J21" s="212"/>
      <c r="K21" s="169"/>
      <c r="N21" s="169"/>
      <c r="O21" s="169"/>
      <c r="P21" s="169"/>
      <c r="Q21" s="169"/>
    </row>
    <row r="22" spans="1:17" ht="12" customHeight="1">
      <c r="A22" s="165"/>
      <c r="B22" s="166">
        <v>14</v>
      </c>
      <c r="C22" s="167" t="s">
        <v>119</v>
      </c>
      <c r="D22" s="177">
        <v>300000</v>
      </c>
      <c r="E22" s="177">
        <v>300000</v>
      </c>
      <c r="F22" s="177">
        <v>82200</v>
      </c>
      <c r="G22" s="177">
        <v>82200</v>
      </c>
      <c r="H22" s="177">
        <v>82811.92830000001</v>
      </c>
      <c r="I22" s="176">
        <f t="shared" si="0"/>
        <v>1.007444383211679</v>
      </c>
      <c r="J22" s="212"/>
      <c r="K22" s="169"/>
      <c r="N22" s="169"/>
      <c r="O22" s="169"/>
      <c r="P22" s="169"/>
      <c r="Q22" s="169"/>
    </row>
    <row r="23" spans="1:17" ht="12" customHeight="1">
      <c r="A23" s="165"/>
      <c r="B23" s="166">
        <v>15</v>
      </c>
      <c r="C23" s="167" t="s">
        <v>120</v>
      </c>
      <c r="D23" s="177">
        <v>80831</v>
      </c>
      <c r="E23" s="177">
        <v>80831</v>
      </c>
      <c r="F23" s="177">
        <v>20950</v>
      </c>
      <c r="G23" s="177">
        <v>20950</v>
      </c>
      <c r="H23" s="177">
        <v>12776.95798</v>
      </c>
      <c r="I23" s="176">
        <f t="shared" si="0"/>
        <v>0.6098786625298329</v>
      </c>
      <c r="J23" s="212"/>
      <c r="K23" s="169"/>
      <c r="N23" s="169"/>
      <c r="O23" s="169"/>
      <c r="P23" s="169"/>
      <c r="Q23" s="169"/>
    </row>
    <row r="24" spans="1:17" ht="12" customHeight="1">
      <c r="A24" s="165"/>
      <c r="B24" s="166">
        <v>16</v>
      </c>
      <c r="C24" s="167" t="s">
        <v>121</v>
      </c>
      <c r="D24" s="177">
        <v>1849000</v>
      </c>
      <c r="E24" s="177">
        <v>1885894</v>
      </c>
      <c r="F24" s="177">
        <v>464939</v>
      </c>
      <c r="G24" s="177">
        <v>502144</v>
      </c>
      <c r="H24" s="177">
        <v>497448.87411</v>
      </c>
      <c r="I24" s="176">
        <f t="shared" si="0"/>
        <v>0.9906498416987956</v>
      </c>
      <c r="J24" s="212"/>
      <c r="K24" s="169"/>
      <c r="N24" s="169"/>
      <c r="O24" s="169"/>
      <c r="P24" s="169"/>
      <c r="Q24" s="169"/>
    </row>
    <row r="25" spans="1:17" ht="12" customHeight="1">
      <c r="A25" s="165"/>
      <c r="B25" s="166">
        <v>17</v>
      </c>
      <c r="C25" s="167" t="s">
        <v>122</v>
      </c>
      <c r="D25" s="177">
        <v>1370000</v>
      </c>
      <c r="E25" s="177">
        <v>1654267</v>
      </c>
      <c r="F25" s="177">
        <v>353800</v>
      </c>
      <c r="G25" s="177">
        <v>353800</v>
      </c>
      <c r="H25" s="177">
        <v>340035.16247</v>
      </c>
      <c r="I25" s="176">
        <f t="shared" si="0"/>
        <v>0.9610942975409835</v>
      </c>
      <c r="J25" s="212"/>
      <c r="K25" s="169"/>
      <c r="N25" s="169"/>
      <c r="O25" s="169"/>
      <c r="P25" s="169"/>
      <c r="Q25" s="169"/>
    </row>
    <row r="26" spans="1:17" ht="12" customHeight="1">
      <c r="A26" s="165"/>
      <c r="B26" s="166">
        <v>18</v>
      </c>
      <c r="C26" s="167" t="s">
        <v>123</v>
      </c>
      <c r="D26" s="177">
        <v>3688008</v>
      </c>
      <c r="E26" s="177">
        <v>3688029</v>
      </c>
      <c r="F26" s="177">
        <v>1004362</v>
      </c>
      <c r="G26" s="177">
        <v>1003808</v>
      </c>
      <c r="H26" s="177">
        <v>862078.3835</v>
      </c>
      <c r="I26" s="176">
        <f t="shared" si="0"/>
        <v>0.858808042474258</v>
      </c>
      <c r="J26" s="212"/>
      <c r="K26" s="169"/>
      <c r="N26" s="169"/>
      <c r="O26" s="169"/>
      <c r="P26" s="169"/>
      <c r="Q26" s="169"/>
    </row>
    <row r="27" spans="1:17" ht="12" customHeight="1">
      <c r="A27" s="165"/>
      <c r="B27" s="166">
        <v>19</v>
      </c>
      <c r="C27" s="167" t="s">
        <v>124</v>
      </c>
      <c r="D27" s="177">
        <v>6965092</v>
      </c>
      <c r="E27" s="177">
        <v>6981186</v>
      </c>
      <c r="F27" s="177">
        <v>1816333</v>
      </c>
      <c r="G27" s="177">
        <v>1832427</v>
      </c>
      <c r="H27" s="177">
        <v>1839939.01504</v>
      </c>
      <c r="I27" s="176">
        <f t="shared" si="0"/>
        <v>1.0040994893875719</v>
      </c>
      <c r="J27" s="212"/>
      <c r="K27" s="169"/>
      <c r="N27" s="169"/>
      <c r="O27" s="169"/>
      <c r="P27" s="169"/>
      <c r="Q27" s="169"/>
    </row>
    <row r="28" spans="1:17" ht="25.5">
      <c r="A28" s="165"/>
      <c r="B28" s="166">
        <v>20</v>
      </c>
      <c r="C28" s="167" t="s">
        <v>125</v>
      </c>
      <c r="D28" s="177">
        <v>210000</v>
      </c>
      <c r="E28" s="177">
        <v>218953</v>
      </c>
      <c r="F28" s="177">
        <v>53000</v>
      </c>
      <c r="G28" s="177">
        <v>68953</v>
      </c>
      <c r="H28" s="177">
        <v>66038.17748000001</v>
      </c>
      <c r="I28" s="176">
        <f t="shared" si="0"/>
        <v>0.9577274009832787</v>
      </c>
      <c r="J28" s="212"/>
      <c r="K28" s="169"/>
      <c r="N28" s="169"/>
      <c r="O28" s="169"/>
      <c r="P28" s="169"/>
      <c r="Q28" s="169"/>
    </row>
    <row r="29" spans="1:17" ht="12" customHeight="1">
      <c r="A29" s="165"/>
      <c r="B29" s="166">
        <v>21</v>
      </c>
      <c r="C29" s="167" t="s">
        <v>126</v>
      </c>
      <c r="D29" s="177">
        <v>6221</v>
      </c>
      <c r="E29" s="177">
        <v>6221</v>
      </c>
      <c r="F29" s="177">
        <v>1500</v>
      </c>
      <c r="G29" s="177">
        <v>1500</v>
      </c>
      <c r="H29" s="177">
        <v>1470.5975899999996</v>
      </c>
      <c r="I29" s="176">
        <f t="shared" si="0"/>
        <v>0.9803983933333331</v>
      </c>
      <c r="J29" s="212"/>
      <c r="K29" s="169"/>
      <c r="N29" s="169"/>
      <c r="O29" s="169"/>
      <c r="P29" s="169"/>
      <c r="Q29" s="169"/>
    </row>
    <row r="30" spans="1:17" ht="12" customHeight="1">
      <c r="A30" s="165"/>
      <c r="B30" s="166">
        <v>22</v>
      </c>
      <c r="C30" s="167" t="s">
        <v>127</v>
      </c>
      <c r="D30" s="177">
        <v>460509</v>
      </c>
      <c r="E30" s="177">
        <v>472289</v>
      </c>
      <c r="F30" s="177">
        <v>115000</v>
      </c>
      <c r="G30" s="177">
        <v>133780</v>
      </c>
      <c r="H30" s="177">
        <v>136731.63389</v>
      </c>
      <c r="I30" s="176">
        <f t="shared" si="0"/>
        <v>1.022063341979369</v>
      </c>
      <c r="J30" s="212"/>
      <c r="K30" s="169"/>
      <c r="N30" s="169"/>
      <c r="O30" s="169"/>
      <c r="P30" s="169"/>
      <c r="Q30" s="169"/>
    </row>
    <row r="31" spans="1:17" ht="12" customHeight="1">
      <c r="A31" s="165"/>
      <c r="B31" s="166">
        <v>23</v>
      </c>
      <c r="C31" s="167" t="s">
        <v>128</v>
      </c>
      <c r="D31" s="177">
        <v>158000</v>
      </c>
      <c r="E31" s="177">
        <v>140224</v>
      </c>
      <c r="F31" s="177">
        <v>40474</v>
      </c>
      <c r="G31" s="177">
        <v>42228</v>
      </c>
      <c r="H31" s="177">
        <v>35474.3596</v>
      </c>
      <c r="I31" s="176">
        <f t="shared" si="0"/>
        <v>0.840067244482334</v>
      </c>
      <c r="J31" s="212"/>
      <c r="K31" s="169"/>
      <c r="N31" s="169"/>
      <c r="O31" s="169"/>
      <c r="P31" s="169"/>
      <c r="Q31" s="169"/>
    </row>
    <row r="32" spans="1:17" ht="12" customHeight="1">
      <c r="A32" s="165"/>
      <c r="B32" s="166">
        <v>24</v>
      </c>
      <c r="C32" s="167" t="s">
        <v>129</v>
      </c>
      <c r="D32" s="177">
        <v>28450</v>
      </c>
      <c r="E32" s="177">
        <v>20027</v>
      </c>
      <c r="F32" s="177">
        <v>7566</v>
      </c>
      <c r="G32" s="177">
        <v>5436</v>
      </c>
      <c r="H32" s="177">
        <v>4191.134000000001</v>
      </c>
      <c r="I32" s="176">
        <f t="shared" si="0"/>
        <v>0.7709959529065491</v>
      </c>
      <c r="J32" s="212"/>
      <c r="K32" s="169"/>
      <c r="N32" s="169"/>
      <c r="O32" s="169"/>
      <c r="P32" s="169"/>
      <c r="Q32" s="169"/>
    </row>
    <row r="33" spans="1:17" ht="12" customHeight="1">
      <c r="A33" s="165"/>
      <c r="B33" s="166">
        <v>25</v>
      </c>
      <c r="C33" s="167" t="s">
        <v>130</v>
      </c>
      <c r="D33" s="177">
        <v>300220</v>
      </c>
      <c r="E33" s="177">
        <v>324846</v>
      </c>
      <c r="F33" s="177">
        <v>67000</v>
      </c>
      <c r="G33" s="177">
        <v>67000</v>
      </c>
      <c r="H33" s="177">
        <v>88634.16461000002</v>
      </c>
      <c r="I33" s="176">
        <f t="shared" si="0"/>
        <v>1.3228979792537316</v>
      </c>
      <c r="J33" s="212"/>
      <c r="K33" s="169"/>
      <c r="N33" s="169"/>
      <c r="O33" s="169"/>
      <c r="P33" s="169"/>
      <c r="Q33" s="169"/>
    </row>
    <row r="34" spans="1:17" ht="12" customHeight="1">
      <c r="A34" s="165"/>
      <c r="B34" s="166">
        <v>26</v>
      </c>
      <c r="C34" s="167" t="s">
        <v>87</v>
      </c>
      <c r="D34" s="177">
        <v>740200</v>
      </c>
      <c r="E34" s="177">
        <v>749007</v>
      </c>
      <c r="F34" s="177">
        <v>185050</v>
      </c>
      <c r="G34" s="177">
        <v>193857</v>
      </c>
      <c r="H34" s="177">
        <v>183746.81532999998</v>
      </c>
      <c r="I34" s="176">
        <f t="shared" si="0"/>
        <v>0.9478472035056767</v>
      </c>
      <c r="J34" s="212"/>
      <c r="K34" s="169"/>
      <c r="N34" s="169"/>
      <c r="O34" s="169"/>
      <c r="P34" s="169"/>
      <c r="Q34" s="169"/>
    </row>
    <row r="35" spans="1:17" ht="12" customHeight="1">
      <c r="A35" s="165"/>
      <c r="B35" s="166">
        <v>27</v>
      </c>
      <c r="C35" s="167" t="s">
        <v>93</v>
      </c>
      <c r="D35" s="177">
        <v>12139</v>
      </c>
      <c r="E35" s="177">
        <v>12441</v>
      </c>
      <c r="F35" s="177">
        <v>3200</v>
      </c>
      <c r="G35" s="177">
        <v>3502</v>
      </c>
      <c r="H35" s="177">
        <v>3337.1450000000004</v>
      </c>
      <c r="I35" s="176">
        <f t="shared" si="0"/>
        <v>0.9529254711593377</v>
      </c>
      <c r="J35" s="212"/>
      <c r="K35" s="169"/>
      <c r="N35" s="169"/>
      <c r="O35" s="169"/>
      <c r="P35" s="169"/>
      <c r="Q35" s="169"/>
    </row>
    <row r="36" spans="1:17" ht="12" customHeight="1">
      <c r="A36" s="165"/>
      <c r="B36" s="166">
        <v>28</v>
      </c>
      <c r="C36" s="167" t="s">
        <v>131</v>
      </c>
      <c r="D36" s="177">
        <v>6854</v>
      </c>
      <c r="E36" s="177">
        <v>6854</v>
      </c>
      <c r="F36" s="177">
        <v>2145</v>
      </c>
      <c r="G36" s="177">
        <v>2145</v>
      </c>
      <c r="H36" s="177">
        <v>1573.9840000000002</v>
      </c>
      <c r="I36" s="176">
        <f t="shared" si="0"/>
        <v>0.7337920745920746</v>
      </c>
      <c r="J36" s="212"/>
      <c r="K36" s="169"/>
      <c r="N36" s="169"/>
      <c r="O36" s="169"/>
      <c r="P36" s="169"/>
      <c r="Q36" s="169"/>
    </row>
    <row r="37" spans="1:17" ht="12" customHeight="1">
      <c r="A37" s="165"/>
      <c r="B37" s="166">
        <v>29</v>
      </c>
      <c r="C37" s="170" t="s">
        <v>132</v>
      </c>
      <c r="D37" s="177">
        <v>608373</v>
      </c>
      <c r="E37" s="177">
        <v>748533</v>
      </c>
      <c r="F37" s="177">
        <v>161855</v>
      </c>
      <c r="G37" s="177">
        <v>161855</v>
      </c>
      <c r="H37" s="177">
        <v>281550.91746</v>
      </c>
      <c r="I37" s="176">
        <f t="shared" si="0"/>
        <v>1.73952560909456</v>
      </c>
      <c r="J37" s="212"/>
      <c r="K37" s="169"/>
      <c r="N37" s="169"/>
      <c r="O37" s="169"/>
      <c r="P37" s="169"/>
      <c r="Q37" s="169"/>
    </row>
    <row r="38" spans="1:17" ht="12" customHeight="1">
      <c r="A38" s="165"/>
      <c r="B38" s="166">
        <v>30</v>
      </c>
      <c r="C38" s="167" t="s">
        <v>133</v>
      </c>
      <c r="D38" s="177">
        <v>9464</v>
      </c>
      <c r="E38" s="177">
        <v>9464</v>
      </c>
      <c r="F38" s="177">
        <v>2401</v>
      </c>
      <c r="G38" s="177">
        <v>2401</v>
      </c>
      <c r="H38" s="177">
        <v>1917.458</v>
      </c>
      <c r="I38" s="176">
        <f t="shared" si="0"/>
        <v>0.7986080799666806</v>
      </c>
      <c r="J38" s="212"/>
      <c r="K38" s="169"/>
      <c r="N38" s="169"/>
      <c r="O38" s="169"/>
      <c r="P38" s="169"/>
      <c r="Q38" s="169"/>
    </row>
    <row r="39" spans="1:17" ht="12" customHeight="1">
      <c r="A39" s="165"/>
      <c r="B39" s="166">
        <v>31</v>
      </c>
      <c r="C39" s="167" t="s">
        <v>134</v>
      </c>
      <c r="D39" s="177">
        <v>861600</v>
      </c>
      <c r="E39" s="177">
        <v>861600</v>
      </c>
      <c r="F39" s="177">
        <v>217850</v>
      </c>
      <c r="G39" s="177">
        <v>217850</v>
      </c>
      <c r="H39" s="177">
        <v>220200.13252999994</v>
      </c>
      <c r="I39" s="176">
        <f t="shared" si="0"/>
        <v>1.0107878472802385</v>
      </c>
      <c r="J39" s="212"/>
      <c r="K39" s="169"/>
      <c r="N39" s="169"/>
      <c r="O39" s="169"/>
      <c r="P39" s="169"/>
      <c r="Q39" s="169"/>
    </row>
    <row r="40" spans="1:17" ht="12" customHeight="1">
      <c r="A40" s="165"/>
      <c r="B40" s="166">
        <v>32</v>
      </c>
      <c r="C40" s="167" t="s">
        <v>135</v>
      </c>
      <c r="D40" s="177">
        <v>133000</v>
      </c>
      <c r="E40" s="177">
        <v>133000</v>
      </c>
      <c r="F40" s="177">
        <v>34800</v>
      </c>
      <c r="G40" s="177">
        <v>34800</v>
      </c>
      <c r="H40" s="177">
        <v>35041.24242000001</v>
      </c>
      <c r="I40" s="176">
        <f t="shared" si="0"/>
        <v>1.006932253448276</v>
      </c>
      <c r="J40" s="212"/>
      <c r="K40" s="169"/>
      <c r="N40" s="169"/>
      <c r="O40" s="169"/>
      <c r="P40" s="169"/>
      <c r="Q40" s="169"/>
    </row>
    <row r="41" spans="1:17" ht="12" customHeight="1">
      <c r="A41" s="165"/>
      <c r="B41" s="166">
        <v>33</v>
      </c>
      <c r="C41" s="167" t="s">
        <v>136</v>
      </c>
      <c r="D41" s="177">
        <v>122402</v>
      </c>
      <c r="E41" s="177">
        <v>122402</v>
      </c>
      <c r="F41" s="177">
        <v>30829</v>
      </c>
      <c r="G41" s="177">
        <v>30829</v>
      </c>
      <c r="H41" s="177">
        <v>30829.68123</v>
      </c>
      <c r="I41" s="176">
        <f t="shared" si="0"/>
        <v>1.0000220970514775</v>
      </c>
      <c r="J41" s="212"/>
      <c r="K41" s="169"/>
      <c r="N41" s="169"/>
      <c r="O41" s="169"/>
      <c r="P41" s="169"/>
      <c r="Q41" s="169"/>
    </row>
    <row r="42" spans="1:17" ht="12" customHeight="1">
      <c r="A42" s="165"/>
      <c r="B42" s="166">
        <v>34</v>
      </c>
      <c r="C42" s="167" t="s">
        <v>137</v>
      </c>
      <c r="D42" s="177">
        <v>185000</v>
      </c>
      <c r="E42" s="177">
        <v>185000</v>
      </c>
      <c r="F42" s="177">
        <v>47200</v>
      </c>
      <c r="G42" s="177">
        <v>47200</v>
      </c>
      <c r="H42" s="177">
        <v>47199.376639999995</v>
      </c>
      <c r="I42" s="176">
        <f t="shared" si="0"/>
        <v>0.9999867932203389</v>
      </c>
      <c r="J42" s="212"/>
      <c r="K42" s="169"/>
      <c r="N42" s="169"/>
      <c r="O42" s="169"/>
      <c r="P42" s="169"/>
      <c r="Q42" s="169"/>
    </row>
    <row r="43" spans="1:17" ht="12" customHeight="1">
      <c r="A43" s="165"/>
      <c r="B43" s="166">
        <v>35</v>
      </c>
      <c r="C43" s="167" t="s">
        <v>138</v>
      </c>
      <c r="D43" s="177">
        <v>66210</v>
      </c>
      <c r="E43" s="177">
        <v>66210</v>
      </c>
      <c r="F43" s="177">
        <v>17597</v>
      </c>
      <c r="G43" s="177">
        <v>17597</v>
      </c>
      <c r="H43" s="177">
        <v>16858.51597</v>
      </c>
      <c r="I43" s="176">
        <f t="shared" si="0"/>
        <v>0.9580335267375121</v>
      </c>
      <c r="J43" s="212"/>
      <c r="K43" s="169"/>
      <c r="N43" s="169"/>
      <c r="O43" s="169"/>
      <c r="P43" s="169"/>
      <c r="Q43" s="169"/>
    </row>
    <row r="44" spans="1:17" ht="24" customHeight="1">
      <c r="A44" s="165"/>
      <c r="B44" s="166">
        <v>36</v>
      </c>
      <c r="C44" s="167" t="s">
        <v>139</v>
      </c>
      <c r="D44" s="177">
        <v>13790</v>
      </c>
      <c r="E44" s="177">
        <v>13790</v>
      </c>
      <c r="F44" s="177">
        <v>3970</v>
      </c>
      <c r="G44" s="177">
        <v>3970</v>
      </c>
      <c r="H44" s="177">
        <v>4163.28196</v>
      </c>
      <c r="I44" s="176">
        <f t="shared" si="0"/>
        <v>1.0486856322418137</v>
      </c>
      <c r="J44" s="212"/>
      <c r="K44" s="169"/>
      <c r="N44" s="169"/>
      <c r="O44" s="169"/>
      <c r="P44" s="169"/>
      <c r="Q44" s="169"/>
    </row>
    <row r="45" spans="1:17" ht="12" customHeight="1">
      <c r="A45" s="165"/>
      <c r="B45" s="166">
        <v>37</v>
      </c>
      <c r="C45" s="167" t="s">
        <v>140</v>
      </c>
      <c r="D45" s="177">
        <v>135959</v>
      </c>
      <c r="E45" s="177">
        <v>135959</v>
      </c>
      <c r="F45" s="177">
        <v>36090</v>
      </c>
      <c r="G45" s="177">
        <v>36075</v>
      </c>
      <c r="H45" s="177">
        <v>34754.579</v>
      </c>
      <c r="I45" s="176">
        <f t="shared" si="0"/>
        <v>0.9633978932778933</v>
      </c>
      <c r="J45" s="212"/>
      <c r="K45" s="169"/>
      <c r="N45" s="169"/>
      <c r="O45" s="169"/>
      <c r="P45" s="169"/>
      <c r="Q45" s="169"/>
    </row>
    <row r="46" spans="1:17" ht="25.5" customHeight="1">
      <c r="A46" s="165"/>
      <c r="B46" s="166">
        <v>38</v>
      </c>
      <c r="C46" s="168" t="s">
        <v>141</v>
      </c>
      <c r="D46" s="177">
        <v>14124</v>
      </c>
      <c r="E46" s="177">
        <v>14124</v>
      </c>
      <c r="F46" s="177">
        <v>3532</v>
      </c>
      <c r="G46" s="177">
        <v>3532</v>
      </c>
      <c r="H46" s="177">
        <v>2975.418</v>
      </c>
      <c r="I46" s="176">
        <f t="shared" si="0"/>
        <v>0.8424173272933183</v>
      </c>
      <c r="J46" s="212"/>
      <c r="K46" s="169"/>
      <c r="N46" s="169"/>
      <c r="O46" s="169"/>
      <c r="P46" s="169"/>
      <c r="Q46" s="169"/>
    </row>
    <row r="47" spans="1:17" ht="38.25">
      <c r="A47" s="165"/>
      <c r="B47" s="166">
        <v>39</v>
      </c>
      <c r="C47" s="167" t="s">
        <v>142</v>
      </c>
      <c r="D47" s="177">
        <v>1451</v>
      </c>
      <c r="E47" s="177">
        <v>1451</v>
      </c>
      <c r="F47" s="177">
        <v>375</v>
      </c>
      <c r="G47" s="177">
        <v>375</v>
      </c>
      <c r="H47" s="177">
        <v>283.35033999999996</v>
      </c>
      <c r="I47" s="176">
        <f t="shared" si="0"/>
        <v>0.7556009066666666</v>
      </c>
      <c r="J47" s="213"/>
      <c r="K47" s="169"/>
      <c r="N47" s="169"/>
      <c r="O47" s="169"/>
      <c r="P47" s="169"/>
      <c r="Q47" s="169"/>
    </row>
    <row r="48" spans="1:17" ht="25.5">
      <c r="A48" s="165"/>
      <c r="B48" s="166">
        <v>40</v>
      </c>
      <c r="C48" s="167" t="s">
        <v>143</v>
      </c>
      <c r="D48" s="177">
        <v>10785</v>
      </c>
      <c r="E48" s="177">
        <v>10785</v>
      </c>
      <c r="F48" s="177">
        <v>2700</v>
      </c>
      <c r="G48" s="177">
        <v>2700</v>
      </c>
      <c r="H48" s="177">
        <v>2711.7080199999996</v>
      </c>
      <c r="I48" s="176">
        <f t="shared" si="0"/>
        <v>1.0043363037037036</v>
      </c>
      <c r="J48" s="212"/>
      <c r="K48" s="169"/>
      <c r="N48" s="169"/>
      <c r="O48" s="169"/>
      <c r="P48" s="169"/>
      <c r="Q48" s="169"/>
    </row>
    <row r="49" spans="1:17" ht="12" customHeight="1">
      <c r="A49" s="165"/>
      <c r="B49" s="166">
        <v>41</v>
      </c>
      <c r="C49" s="167" t="s">
        <v>144</v>
      </c>
      <c r="D49" s="177">
        <v>5497</v>
      </c>
      <c r="E49" s="177">
        <v>5497</v>
      </c>
      <c r="F49" s="177">
        <v>1640</v>
      </c>
      <c r="G49" s="177">
        <v>1640</v>
      </c>
      <c r="H49" s="177">
        <v>1439.949</v>
      </c>
      <c r="I49" s="176">
        <f t="shared" si="0"/>
        <v>0.8780176829268294</v>
      </c>
      <c r="J49" s="212"/>
      <c r="K49" s="169"/>
      <c r="N49" s="169"/>
      <c r="O49" s="169"/>
      <c r="P49" s="169"/>
      <c r="Q49" s="169"/>
    </row>
    <row r="50" spans="1:17" ht="12" customHeight="1">
      <c r="A50" s="165"/>
      <c r="B50" s="166">
        <v>42</v>
      </c>
      <c r="C50" s="170" t="s">
        <v>145</v>
      </c>
      <c r="D50" s="177">
        <v>3300</v>
      </c>
      <c r="E50" s="177">
        <v>3300</v>
      </c>
      <c r="F50" s="177">
        <v>945</v>
      </c>
      <c r="G50" s="177">
        <v>945</v>
      </c>
      <c r="H50" s="177">
        <v>872.73365</v>
      </c>
      <c r="I50" s="176">
        <f t="shared" si="0"/>
        <v>0.9235276719576719</v>
      </c>
      <c r="J50" s="212"/>
      <c r="K50" s="169"/>
      <c r="N50" s="169"/>
      <c r="O50" s="169"/>
      <c r="P50" s="169"/>
      <c r="Q50" s="169"/>
    </row>
    <row r="51" spans="1:17" ht="12" customHeight="1">
      <c r="A51" s="165"/>
      <c r="B51" s="166">
        <v>43</v>
      </c>
      <c r="C51" s="167" t="s">
        <v>146</v>
      </c>
      <c r="D51" s="177">
        <v>12200</v>
      </c>
      <c r="E51" s="177">
        <v>12200</v>
      </c>
      <c r="F51" s="177">
        <v>3240</v>
      </c>
      <c r="G51" s="177">
        <v>3240</v>
      </c>
      <c r="H51" s="177">
        <v>3073.0179999999996</v>
      </c>
      <c r="I51" s="176">
        <f t="shared" si="0"/>
        <v>0.9484623456790122</v>
      </c>
      <c r="J51" s="212"/>
      <c r="K51" s="169"/>
      <c r="N51" s="169"/>
      <c r="O51" s="169"/>
      <c r="P51" s="169"/>
      <c r="Q51" s="169"/>
    </row>
    <row r="52" spans="1:17" ht="12.75">
      <c r="A52" s="165"/>
      <c r="B52" s="166">
        <v>44</v>
      </c>
      <c r="C52" s="167" t="s">
        <v>147</v>
      </c>
      <c r="D52" s="177">
        <v>5718</v>
      </c>
      <c r="E52" s="177">
        <v>5718</v>
      </c>
      <c r="F52" s="177">
        <v>1430</v>
      </c>
      <c r="G52" s="177">
        <v>1430</v>
      </c>
      <c r="H52" s="177">
        <v>1452.3275</v>
      </c>
      <c r="I52" s="176">
        <f t="shared" si="0"/>
        <v>1.0156136363636363</v>
      </c>
      <c r="J52" s="212"/>
      <c r="K52" s="169"/>
      <c r="N52" s="169"/>
      <c r="O52" s="169"/>
      <c r="P52" s="169"/>
      <c r="Q52" s="169"/>
    </row>
    <row r="53" spans="1:17" ht="12" customHeight="1">
      <c r="A53" s="165"/>
      <c r="B53" s="166">
        <v>47</v>
      </c>
      <c r="C53" s="167" t="s">
        <v>148</v>
      </c>
      <c r="D53" s="177">
        <v>56731</v>
      </c>
      <c r="E53" s="177">
        <v>59847</v>
      </c>
      <c r="F53" s="177">
        <v>16080</v>
      </c>
      <c r="G53" s="177">
        <v>16080</v>
      </c>
      <c r="H53" s="177">
        <v>18782.05872</v>
      </c>
      <c r="I53" s="176">
        <f t="shared" si="0"/>
        <v>1.1680384776119404</v>
      </c>
      <c r="J53" s="212"/>
      <c r="K53" s="169"/>
      <c r="N53" s="169"/>
      <c r="O53" s="169"/>
      <c r="P53" s="169"/>
      <c r="Q53" s="169"/>
    </row>
    <row r="54" spans="1:17" ht="12" customHeight="1">
      <c r="A54" s="165"/>
      <c r="B54" s="166">
        <v>48</v>
      </c>
      <c r="C54" s="167" t="s">
        <v>149</v>
      </c>
      <c r="D54" s="177">
        <v>8000</v>
      </c>
      <c r="E54" s="177">
        <v>8000</v>
      </c>
      <c r="F54" s="177">
        <v>2647</v>
      </c>
      <c r="G54" s="177">
        <v>2647</v>
      </c>
      <c r="H54" s="177">
        <v>2658.6849999999995</v>
      </c>
      <c r="I54" s="176">
        <f t="shared" si="0"/>
        <v>1.0044144314318093</v>
      </c>
      <c r="J54" s="212"/>
      <c r="K54" s="169"/>
      <c r="N54" s="169"/>
      <c r="O54" s="169"/>
      <c r="P54" s="169"/>
      <c r="Q54" s="169"/>
    </row>
    <row r="55" spans="1:17" ht="27" customHeight="1">
      <c r="A55" s="165"/>
      <c r="B55" s="166">
        <v>50</v>
      </c>
      <c r="C55" s="167" t="s">
        <v>150</v>
      </c>
      <c r="D55" s="177">
        <v>2223</v>
      </c>
      <c r="E55" s="177">
        <v>2223</v>
      </c>
      <c r="F55" s="177">
        <v>605</v>
      </c>
      <c r="G55" s="177">
        <v>605</v>
      </c>
      <c r="H55" s="177">
        <v>529.3819999999998</v>
      </c>
      <c r="I55" s="176">
        <f t="shared" si="0"/>
        <v>0.8750115702479336</v>
      </c>
      <c r="J55" s="213"/>
      <c r="K55" s="169"/>
      <c r="N55" s="169"/>
      <c r="O55" s="169"/>
      <c r="P55" s="169"/>
      <c r="Q55" s="169"/>
    </row>
    <row r="56" spans="1:17" ht="12.75" customHeight="1">
      <c r="A56" s="202"/>
      <c r="B56" s="166">
        <v>51</v>
      </c>
      <c r="C56" s="167" t="s">
        <v>151</v>
      </c>
      <c r="D56" s="177">
        <v>1900</v>
      </c>
      <c r="E56" s="177">
        <v>1900</v>
      </c>
      <c r="F56" s="177">
        <v>500</v>
      </c>
      <c r="G56" s="177">
        <v>500</v>
      </c>
      <c r="H56" s="177">
        <v>447.16934000000003</v>
      </c>
      <c r="I56" s="176">
        <f t="shared" si="0"/>
        <v>0.89433868</v>
      </c>
      <c r="J56" s="212"/>
      <c r="K56" s="169"/>
      <c r="N56" s="169"/>
      <c r="O56" s="169"/>
      <c r="P56" s="169"/>
      <c r="Q56" s="169"/>
    </row>
    <row r="57" spans="2:17" ht="12.75">
      <c r="B57" s="166">
        <v>52</v>
      </c>
      <c r="C57" s="167" t="s">
        <v>88</v>
      </c>
      <c r="D57" s="177">
        <v>8248</v>
      </c>
      <c r="E57" s="177">
        <v>8248</v>
      </c>
      <c r="F57" s="177">
        <v>2061</v>
      </c>
      <c r="G57" s="177">
        <v>2061</v>
      </c>
      <c r="H57" s="177">
        <v>2017.4321899999998</v>
      </c>
      <c r="I57" s="176">
        <f t="shared" si="0"/>
        <v>0.9788608393983502</v>
      </c>
      <c r="J57" s="212"/>
      <c r="K57" s="169"/>
      <c r="N57" s="169"/>
      <c r="O57" s="169"/>
      <c r="P57" s="169"/>
      <c r="Q57" s="169"/>
    </row>
    <row r="58" spans="2:17" ht="12" customHeight="1">
      <c r="B58" s="166">
        <v>53</v>
      </c>
      <c r="C58" s="167" t="s">
        <v>94</v>
      </c>
      <c r="D58" s="177">
        <v>11383</v>
      </c>
      <c r="E58" s="177">
        <v>11383</v>
      </c>
      <c r="F58" s="177">
        <v>3067</v>
      </c>
      <c r="G58" s="177">
        <v>3067</v>
      </c>
      <c r="H58" s="177">
        <v>2897.44912</v>
      </c>
      <c r="I58" s="176">
        <f t="shared" si="0"/>
        <v>0.9447176785132052</v>
      </c>
      <c r="J58" s="212"/>
      <c r="K58" s="169"/>
      <c r="N58" s="169"/>
      <c r="O58" s="169"/>
      <c r="P58" s="169"/>
      <c r="Q58" s="169"/>
    </row>
    <row r="59" spans="2:17" ht="15" customHeight="1">
      <c r="B59" s="166">
        <v>54</v>
      </c>
      <c r="C59" s="167" t="s">
        <v>95</v>
      </c>
      <c r="D59" s="177">
        <v>45927</v>
      </c>
      <c r="E59" s="177">
        <v>79007</v>
      </c>
      <c r="F59" s="177">
        <v>12000</v>
      </c>
      <c r="G59" s="177">
        <v>19257</v>
      </c>
      <c r="H59" s="177">
        <v>1440.8602200000005</v>
      </c>
      <c r="I59" s="176">
        <f t="shared" si="0"/>
        <v>0.07482267331360028</v>
      </c>
      <c r="J59" s="214"/>
      <c r="K59" s="169"/>
      <c r="L59" s="113"/>
      <c r="N59" s="169"/>
      <c r="O59" s="169"/>
      <c r="P59" s="169"/>
      <c r="Q59" s="169"/>
    </row>
    <row r="60" spans="2:12" ht="26.25" customHeight="1">
      <c r="B60" s="166">
        <v>55</v>
      </c>
      <c r="C60" s="167" t="s">
        <v>152</v>
      </c>
      <c r="D60" s="177">
        <v>17893</v>
      </c>
      <c r="E60" s="177">
        <v>17893</v>
      </c>
      <c r="F60" s="177">
        <v>4573</v>
      </c>
      <c r="G60" s="177">
        <v>4573</v>
      </c>
      <c r="H60" s="177">
        <v>3121.95261</v>
      </c>
      <c r="I60" s="176">
        <f t="shared" si="0"/>
        <v>0.682692457905095</v>
      </c>
      <c r="J60" s="215"/>
      <c r="K60" s="169"/>
      <c r="L60" s="114"/>
    </row>
    <row r="61" spans="2:12" ht="12" customHeight="1" thickBot="1">
      <c r="B61" s="203">
        <v>65</v>
      </c>
      <c r="C61" s="204" t="s">
        <v>153</v>
      </c>
      <c r="D61" s="205">
        <v>784102</v>
      </c>
      <c r="E61" s="206">
        <v>203521</v>
      </c>
      <c r="F61" s="205">
        <v>320000</v>
      </c>
      <c r="G61" s="206">
        <v>59483</v>
      </c>
      <c r="H61" s="206">
        <v>0</v>
      </c>
      <c r="I61" s="207"/>
      <c r="J61" s="148"/>
      <c r="K61" s="169"/>
      <c r="L61" s="113"/>
    </row>
    <row r="62" spans="2:12" ht="24.75" customHeight="1" thickTop="1">
      <c r="B62" s="115"/>
      <c r="C62" s="148"/>
      <c r="D62" s="148"/>
      <c r="E62" s="148"/>
      <c r="F62" s="148"/>
      <c r="G62" s="148"/>
      <c r="H62" s="148"/>
      <c r="I62" s="148"/>
      <c r="J62" s="148"/>
      <c r="K62" s="114"/>
      <c r="L62" s="114"/>
    </row>
    <row r="63" spans="2:12" ht="27.75" customHeight="1">
      <c r="B63" s="115"/>
      <c r="C63" s="148"/>
      <c r="D63" s="148"/>
      <c r="E63" s="148"/>
      <c r="F63" s="148"/>
      <c r="G63" s="148"/>
      <c r="H63" s="148"/>
      <c r="I63" s="148"/>
      <c r="J63" s="114"/>
      <c r="K63" s="114"/>
      <c r="L63" s="114"/>
    </row>
    <row r="64" spans="2:12" ht="31.5" customHeight="1">
      <c r="B64" s="116"/>
      <c r="C64" s="148"/>
      <c r="D64" s="148"/>
      <c r="E64" s="148"/>
      <c r="F64" s="148"/>
      <c r="G64" s="148"/>
      <c r="H64" s="148"/>
      <c r="I64" s="148"/>
      <c r="J64" s="114"/>
      <c r="K64" s="114"/>
      <c r="L64" s="114"/>
    </row>
    <row r="65" spans="2:12" ht="37.5" customHeight="1">
      <c r="B65" s="116"/>
      <c r="C65" s="148"/>
      <c r="D65" s="148"/>
      <c r="E65" s="148"/>
      <c r="F65" s="148"/>
      <c r="G65" s="148"/>
      <c r="H65" s="148"/>
      <c r="I65" s="148"/>
      <c r="J65" s="114"/>
      <c r="K65" s="114"/>
      <c r="L65" s="114"/>
    </row>
    <row r="66" spans="2:12" ht="57" customHeight="1">
      <c r="B66" s="116"/>
      <c r="C66" s="148"/>
      <c r="D66" s="148"/>
      <c r="E66" s="148"/>
      <c r="F66" s="148"/>
      <c r="G66" s="148"/>
      <c r="H66" s="148"/>
      <c r="I66" s="148"/>
      <c r="J66" s="114"/>
      <c r="K66" s="114"/>
      <c r="L66" s="114"/>
    </row>
  </sheetData>
  <sheetProtection/>
  <mergeCells count="10">
    <mergeCell ref="B3:I3"/>
    <mergeCell ref="C4:F4"/>
    <mergeCell ref="B6:B7"/>
    <mergeCell ref="C6:C7"/>
    <mergeCell ref="D6:D7"/>
    <mergeCell ref="E6:E7"/>
    <mergeCell ref="H6:H7"/>
    <mergeCell ref="I6:I7"/>
    <mergeCell ref="F6:F7"/>
    <mergeCell ref="G6:G7"/>
  </mergeCells>
  <printOptions horizontalCentered="1"/>
  <pageMargins left="0.1968503937007874" right="0.1968503937007874" top="0.1968503937007874" bottom="0.1968503937007874" header="0.35433070866141736" footer="0.2362204724409449"/>
  <pageSetup fitToHeight="1" fitToWidth="1" horizontalDpi="600" verticalDpi="600" orientation="portrait" paperSize="9" scale="86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ALINA-MIRELA RĂDUŢĂ</cp:lastModifiedBy>
  <cp:lastPrinted>2015-07-28T09:07:43Z</cp:lastPrinted>
  <dcterms:created xsi:type="dcterms:W3CDTF">1996-10-14T23:33:28Z</dcterms:created>
  <dcterms:modified xsi:type="dcterms:W3CDTF">2015-07-31T08:36:54Z</dcterms:modified>
  <cp:category/>
  <cp:version/>
  <cp:contentType/>
  <cp:contentStatus/>
</cp:coreProperties>
</file>