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6" yWindow="65524" windowWidth="11520" windowHeight="9948" activeTab="3"/>
  </bookViews>
  <sheets>
    <sheet name="A 1 Sinteza executie trim.III" sheetId="1" r:id="rId1"/>
    <sheet name="Anexa 2 " sheetId="2" r:id="rId2"/>
    <sheet name="A 3 ch personal pe bugete 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trim.III'!_Macros_Import_.qbop</definedName>
    <definedName name="_Macros_Import_.qbop" localSheetId="2">'A 3 ch personal pe bugete 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trim.III'!atrade</definedName>
    <definedName name="atrade" localSheetId="2">'A 3 ch personal pe bugete 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trim.III'!BFLD_DF</definedName>
    <definedName name="BFLD_DF" localSheetId="2">'A 3 ch personal pe bugete 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trim.III'!BFLD_DF_11</definedName>
    <definedName name="BFLD_DF_11" localSheetId="2">'A 3 ch personal pe bugete 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trim.III'!BFLD_DF_14</definedName>
    <definedName name="BFLD_DF_14" localSheetId="2">'A 3 ch personal pe bugete 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trim.III'!BFLD_DF_20</definedName>
    <definedName name="BFLD_DF_20" localSheetId="2">'A 3 ch personal pe bugete 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trim.III'!BFLD_DF_24</definedName>
    <definedName name="BFLD_DF_24" localSheetId="2">'A 3 ch personal pe bugete 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trim.III'!BFLD_DF_25</definedName>
    <definedName name="BFLD_DF_25" localSheetId="2">'A 3 ch personal pe bugete 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trim.III'!BFLD_DF_28</definedName>
    <definedName name="BFLD_DF_28" localSheetId="2">'A 3 ch personal pe bugete 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0">WEO '[12]LINK'!$A$1:$A$42</definedName>
    <definedName name="FK_6_65" localSheetId="2">WEO '[12]LINK'!$A$1:$A$42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0">'A 1 Sinteza executie trim.III'!gdgd</definedName>
    <definedName name="gdgd" localSheetId="2">'A 3 ch personal pe bugete 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0">WEO '[12]LINK'!$A$1:$A$42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trim.III'!mflowsa</definedName>
    <definedName name="mflowsa" localSheetId="2">'A 3 ch personal pe bugete 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trim.III'!mflowsq</definedName>
    <definedName name="mflowsq" localSheetId="2">'A 3 ch personal pe bugete 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trim.III'!mm</definedName>
    <definedName name="mm" localSheetId="2">'A 3 ch personal pe bugete 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trim.III'!mm_20</definedName>
    <definedName name="mm_20" localSheetId="2">'A 3 ch personal pe bugete 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trim.III'!mm_24</definedName>
    <definedName name="mm_24" localSheetId="2">'A 3 ch personal pe bugete 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trim.III'!mm_28</definedName>
    <definedName name="mm_28" localSheetId="2">'A 3 ch personal pe bugete 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trim.III'!mstocksa</definedName>
    <definedName name="mstocksa" localSheetId="2">'A 3 ch personal pe bugete 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trim.III'!mstocksq</definedName>
    <definedName name="mstocksq" localSheetId="2">'A 3 ch personal pe bugete 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0">'A 1 Sinteza executie trim.III'!nenen</definedName>
    <definedName name="nenen" localSheetId="2">'A 3 ch personal pe bugete 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trim.III'!NTDD_RG</definedName>
    <definedName name="NTDD_RG" localSheetId="2">'A 3 ch personal pe bugete 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trim.III'!NTDD_RG_11</definedName>
    <definedName name="NTDD_RG_11" localSheetId="2">'A 3 ch personal pe bugete 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trim.III'!NTDD_RG_14</definedName>
    <definedName name="NTDD_RG_14" localSheetId="2">'A 3 ch personal pe bugete 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trim.III'!NTDD_RG_20</definedName>
    <definedName name="NTDD_RG_20" localSheetId="2">'A 3 ch personal pe bugete 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trim.III'!NTDD_RG_24</definedName>
    <definedName name="NTDD_RG_24" localSheetId="2">'A 3 ch personal pe bugete 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trim.III'!NTDD_RG_25</definedName>
    <definedName name="NTDD_RG_25" localSheetId="2">'A 3 ch personal pe bugete 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trim.III'!NTDD_RG_28</definedName>
    <definedName name="NTDD_RG_28" localSheetId="2">'A 3 ch personal pe bugete 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trim.III'!OnShow</definedName>
    <definedName name="OnShow" localSheetId="2">'A 3 ch personal pe bugete 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trim.III'!OnShow_20</definedName>
    <definedName name="OnShow_20" localSheetId="2">'A 3 ch personal pe bugete 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trim.III'!OnShow_24</definedName>
    <definedName name="OnShow_24" localSheetId="2">'A 3 ch personal pe bugete 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trim.III'!OnShow_28</definedName>
    <definedName name="OnShow_28" localSheetId="2">'A 3 ch personal pe bugete 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trim.III'!$A$1:$F$22</definedName>
    <definedName name="_xlnm.Print_Area" localSheetId="2">'A 3 ch personal pe bugete '!$A$2:$L$15</definedName>
    <definedName name="_xlnm.Print_Area" localSheetId="3">'A 4 OPC BS p'!$A$1:$H$73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0">WEO '[12]LINK'!$A$1:$A$42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WEO '[12]LINK'!$A$1:$A$42</definedName>
    <definedName name="r_54" localSheetId="2">WEO '[12]LINK'!$A$1:$A$42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0">WEO '[12]LINK'!$A$1:$A$42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0">WEO '[12]LINK'!$A$1:$A$42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0">WEO '[12]LINK'!$A$1:$A$42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<sst xmlns="http://schemas.openxmlformats.org/spreadsheetml/2006/main" count="187" uniqueCount="172">
  <si>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</si>
  <si>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</si>
  <si>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</si>
  <si>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</si>
  <si>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</si>
  <si>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</si>
  <si>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</si>
  <si>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</si>
  <si>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</si>
  <si>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</si>
  <si>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</si>
  <si>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</si>
  <si>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</si>
  <si>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</si>
  <si>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</si>
  <si>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</si>
  <si>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</si>
  <si>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</si>
  <si>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</si>
  <si>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</si>
  <si>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</si>
  <si>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</si>
  <si>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</si>
  <si>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</si>
  <si>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</si>
  <si>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</si>
  <si>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</si>
  <si>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</si>
  <si>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</si>
  <si>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</si>
  <si>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</si>
  <si>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</si>
  <si>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</si>
  <si>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</si>
  <si>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</si>
  <si>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</si>
  <si>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</si>
  <si>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</si>
  <si>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</si>
  <si>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</si>
  <si>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</si>
  <si>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</si>
  <si>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</si>
  <si>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</si>
  <si>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</si>
  <si>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</si>
  <si>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</si>
  <si>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</si>
  <si>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</si>
  <si>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</si>
  <si>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</si>
  <si>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</si>
  <si>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</si>
  <si>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</si>
  <si>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</si>
  <si>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</si>
  <si>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</si>
  <si>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</si>
  <si>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</si>
  <si>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</si>
  <si>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</si>
  <si>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</si>
  <si>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</si>
  <si>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</si>
  <si>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</si>
  <si>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</si>
  <si>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</si>
  <si>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</si>
  <si>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</si>
  <si>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</si>
  <si>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</si>
  <si>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</si>
  <si>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</si>
  <si>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</si>
  <si>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</si>
  <si>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</si>
  <si>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</si>
  <si>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</si>
  <si>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</si>
  <si>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</si>
  <si>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</si>
  <si>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</si>
  <si>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</si>
  <si>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</si>
  <si>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</si>
  <si>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</si>
  <si>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</si>
  <si>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</si>
  <si>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</si>
  <si>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</si>
  <si>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</si>
  <si>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</si>
  <si>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</si>
  <si>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</si>
  <si>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</si>
  <si>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</si>
  <si>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Transporturilor </t>
  </si>
  <si>
    <t xml:space="preserve">Ministerul Public </t>
  </si>
  <si>
    <t xml:space="preserve">Consiliul Superior al Magistraturii </t>
  </si>
  <si>
    <t>Ministerul Energiei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</si>
  <si>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</si>
  <si>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</si>
  <si>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</si>
  <si>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</si>
  <si>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</si>
  <si>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</si>
  <si>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</si>
  <si>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</si>
  <si>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</si>
  <si>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</si>
  <si>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</si>
  <si>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Muncii și Justiției Sociale</t>
  </si>
  <si>
    <t>Ministerul Tineretului și Sportului</t>
  </si>
  <si>
    <t xml:space="preserve">Ministerul Agriculturii și Dezvoltării Rurale </t>
  </si>
  <si>
    <t>Ministerul Mediului</t>
  </si>
  <si>
    <t>Ministerul Educației Naționale</t>
  </si>
  <si>
    <t xml:space="preserve">Ministerul Sănătății </t>
  </si>
  <si>
    <t>Ministerul Culturii și Identității Naționale</t>
  </si>
  <si>
    <t>Ministerul Comunicațiilor și Societății Informaționale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</si>
  <si>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</si>
  <si>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</si>
  <si>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</si>
  <si>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</si>
  <si>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</si>
  <si>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>Ministerul Economiei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</si>
  <si>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</si>
  <si>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</si>
  <si>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</si>
  <si>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Național de Prevenire și Combatere a Spălării Banilor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</si>
  <si>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</si>
  <si>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</si>
  <si>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</si>
  <si>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</si>
  <si>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</si>
  <si>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</si>
  <si>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Electorală Permanentă </t>
  </si>
  <si>
    <t>Ministerul Consultării Publice şi Dialogului Social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</si>
  <si>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</si>
  <si>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</si>
  <si>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</si>
  <si>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</si>
  <si>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Academia Oamenilor de Știință din România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</si>
  <si>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</si>
  <si>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</si>
  <si>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</si>
  <si>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</si>
  <si>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</si>
  <si>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</si>
  <si>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</si>
  <si>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 xml:space="preserve">Ministerul Finanțelor Publice-Acțiuni Generale </t>
  </si>
  <si>
    <t xml:space="preserve">   -pe anul 2018 -</t>
  </si>
  <si>
    <t>Program 2018 
iniţial</t>
  </si>
  <si>
    <t>Program           2018 
actualizat</t>
  </si>
  <si>
    <t>CHELTUIELI DE PERSONAL  2018</t>
  </si>
  <si>
    <t>Program 2018            iniţial</t>
  </si>
  <si>
    <t>Program 2018     actualizat</t>
  </si>
  <si>
    <t>Ministerul Fondurilor Europene</t>
  </si>
  <si>
    <t xml:space="preserve"> TOTAL din care:</t>
  </si>
  <si>
    <t>TOTAL - program anual</t>
  </si>
  <si>
    <t>Program Trim. III</t>
  </si>
  <si>
    <t>% din total program anual</t>
  </si>
  <si>
    <t>Execuţie trim. III</t>
  </si>
  <si>
    <t>% din program trim.III</t>
  </si>
  <si>
    <t>Program trim. III 2018 actualizat</t>
  </si>
  <si>
    <t>Realizari trim. III 2018</t>
  </si>
  <si>
    <t>Grad de realizare trim.III 2018</t>
  </si>
  <si>
    <t>Trimestrul III
iniţial</t>
  </si>
  <si>
    <t>Trimestrul III
actualizat</t>
  </si>
  <si>
    <t>Execuţie trimestrul III</t>
  </si>
  <si>
    <t>Trimestrul III iniţial</t>
  </si>
  <si>
    <t>Trimestrul III actualizat</t>
  </si>
  <si>
    <t>Ministerul Dezvoltării Regionale și Administrației Publice</t>
  </si>
</sst>
</file>

<file path=xl/styles.xml><?xml version="1.0" encoding="utf-8"?>
<styleSheet xmlns="http://schemas.openxmlformats.org/spreadsheetml/2006/main">
  <numFmts count="6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;\-#,##0"/>
    <numFmt numFmtId="212" formatCode="[&gt;=0]#,##0.0;[&lt;=0]\-#,##0.0;?0.0"/>
    <numFmt numFmtId="213" formatCode="[Black]#,##0;[Black]\-#,##0;;"/>
    <numFmt numFmtId="214" formatCode="mmm\-yy;@"/>
    <numFmt numFmtId="215" formatCode="#,##0&quot;    &quot;"/>
    <numFmt numFmtId="216" formatCode="_(* #,##0.0_);_(* \(#,##0.0\);_(* &quot;-&quot;??_);_(@_)"/>
    <numFmt numFmtId="217" formatCode="#,##0.00000000"/>
  </numFmts>
  <fonts count="9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0" fontId="83" fillId="0" borderId="1">
      <alignment/>
      <protection hidden="1"/>
    </xf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0" fontId="83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79" fontId="8" fillId="0" borderId="0" applyFill="0" applyBorder="0" applyAlignment="0" applyProtection="0"/>
    <xf numFmtId="179" fontId="25" fillId="0" borderId="0" applyFill="0" applyBorder="0" applyAlignment="0" applyProtection="0"/>
    <xf numFmtId="179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67" fontId="0" fillId="0" borderId="0" applyFont="0" applyFill="0" applyBorder="0" applyAlignment="0" applyProtection="0"/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0" fontId="24" fillId="0" borderId="11">
      <alignment/>
      <protection/>
    </xf>
    <xf numFmtId="215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179" fontId="71" fillId="0" borderId="0">
      <alignment/>
      <protection/>
    </xf>
    <xf numFmtId="179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168" fontId="45" fillId="0" borderId="0">
      <alignment/>
      <protection/>
    </xf>
    <xf numFmtId="168" fontId="45" fillId="0" borderId="0">
      <alignment/>
      <protection/>
    </xf>
    <xf numFmtId="0" fontId="32" fillId="0" borderId="17">
      <alignment/>
      <protection/>
    </xf>
    <xf numFmtId="0" fontId="85" fillId="0" borderId="17">
      <alignment/>
      <protection/>
    </xf>
    <xf numFmtId="0" fontId="85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6" fillId="0" borderId="1">
      <alignment horizontal="left"/>
      <protection locked="0"/>
    </xf>
    <xf numFmtId="0" fontId="8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1" fontId="51" fillId="0" borderId="0">
      <alignment/>
      <protection/>
    </xf>
    <xf numFmtId="211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1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1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19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0" fontId="56" fillId="0" borderId="0">
      <alignment/>
      <protection/>
    </xf>
    <xf numFmtId="170" fontId="34" fillId="0" borderId="0">
      <alignment/>
      <protection/>
    </xf>
    <xf numFmtId="170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19" borderId="0" applyBorder="0">
      <alignment/>
      <protection/>
    </xf>
    <xf numFmtId="179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170" fontId="25" fillId="0" borderId="0">
      <alignment horizontal="right"/>
      <protection/>
    </xf>
    <xf numFmtId="170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57">
    <xf numFmtId="0" fontId="0" fillId="0" borderId="0" xfId="0" applyAlignment="1">
      <alignment/>
    </xf>
    <xf numFmtId="168" fontId="71" fillId="50" borderId="0" xfId="0" applyNumberFormat="1" applyFont="1" applyFill="1" applyAlignment="1" applyProtection="1">
      <alignment horizontal="center"/>
      <protection locked="0"/>
    </xf>
    <xf numFmtId="168" fontId="72" fillId="50" borderId="0" xfId="572" applyNumberFormat="1" applyFont="1" applyFill="1" applyBorder="1" applyAlignment="1">
      <alignment horizontal="right"/>
      <protection/>
    </xf>
    <xf numFmtId="168" fontId="72" fillId="50" borderId="0" xfId="0" applyNumberFormat="1" applyFont="1" applyFill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right"/>
      <protection locked="0"/>
    </xf>
    <xf numFmtId="168" fontId="71" fillId="50" borderId="0" xfId="0" applyNumberFormat="1" applyFont="1" applyFill="1" applyBorder="1" applyAlignment="1" applyProtection="1">
      <alignment horizontal="right"/>
      <protection locked="0"/>
    </xf>
    <xf numFmtId="168" fontId="71" fillId="50" borderId="21" xfId="0" applyNumberFormat="1" applyFont="1" applyFill="1" applyBorder="1" applyAlignment="1" applyProtection="1">
      <alignment horizontal="center"/>
      <protection locked="0"/>
    </xf>
    <xf numFmtId="168" fontId="73" fillId="50" borderId="0" xfId="0" applyNumberFormat="1" applyFont="1" applyFill="1" applyBorder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6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 locked="0"/>
    </xf>
    <xf numFmtId="168" fontId="72" fillId="50" borderId="0" xfId="0" applyNumberFormat="1" applyFont="1" applyFill="1" applyBorder="1" applyAlignment="1" applyProtection="1">
      <alignment horizontal="left" wrapText="1" indent="4"/>
      <protection locked="0"/>
    </xf>
    <xf numFmtId="168" fontId="71" fillId="50" borderId="0" xfId="0" applyNumberFormat="1" applyFont="1" applyFill="1" applyBorder="1" applyAlignment="1" applyProtection="1">
      <alignment horizontal="left" indent="6"/>
      <protection locked="0"/>
    </xf>
    <xf numFmtId="168" fontId="71" fillId="50" borderId="0" xfId="0" applyNumberFormat="1" applyFont="1" applyFill="1" applyBorder="1" applyAlignment="1" applyProtection="1">
      <alignment vertical="center"/>
      <protection/>
    </xf>
    <xf numFmtId="168" fontId="71" fillId="50" borderId="0" xfId="0" applyNumberFormat="1" applyFont="1" applyFill="1" applyBorder="1" applyAlignment="1" applyProtection="1">
      <alignment horizontal="left" wrapText="1" indent="6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50" borderId="0" xfId="0" applyNumberFormat="1" applyFont="1" applyFill="1" applyBorder="1" applyAlignment="1" applyProtection="1">
      <alignment horizontal="left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>
      <alignment horizontal="left" vertical="center" indent="2"/>
    </xf>
    <xf numFmtId="168" fontId="72" fillId="50" borderId="0" xfId="0" applyNumberFormat="1" applyFont="1" applyFill="1" applyBorder="1" applyAlignment="1">
      <alignment vertical="center"/>
    </xf>
    <xf numFmtId="168" fontId="72" fillId="50" borderId="0" xfId="0" applyNumberFormat="1" applyFont="1" applyFill="1" applyBorder="1" applyAlignment="1" applyProtection="1">
      <alignment horizontal="left" vertical="center" indent="2"/>
      <protection/>
    </xf>
    <xf numFmtId="168" fontId="72" fillId="50" borderId="0" xfId="0" applyNumberFormat="1" applyFont="1" applyFill="1" applyBorder="1" applyAlignment="1" applyProtection="1">
      <alignment horizontal="left" wrapText="1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/>
    </xf>
    <xf numFmtId="168" fontId="72" fillId="50" borderId="0" xfId="0" applyNumberFormat="1" applyFont="1" applyFill="1" applyBorder="1" applyAlignment="1">
      <alignment horizontal="right" vertical="center"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168" fontId="71" fillId="50" borderId="0" xfId="0" applyNumberFormat="1" applyFont="1" applyFill="1" applyBorder="1" applyAlignment="1" applyProtection="1">
      <alignment horizontal="left" wrapText="1" indent="4"/>
      <protection/>
    </xf>
    <xf numFmtId="168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Border="1" applyAlignment="1">
      <alignment horizontal="right" vertical="center"/>
    </xf>
    <xf numFmtId="168" fontId="71" fillId="50" borderId="0" xfId="0" applyNumberFormat="1" applyFont="1" applyFill="1" applyBorder="1" applyAlignment="1" applyProtection="1">
      <alignment horizontal="left" indent="4"/>
      <protection/>
    </xf>
    <xf numFmtId="168" fontId="71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 applyProtection="1">
      <alignment horizontal="left" wrapText="1" indent="2"/>
      <protection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>
      <alignment horizontal="left" wrapText="1" indent="1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50" borderId="0" xfId="0" applyNumberFormat="1" applyFont="1" applyFill="1" applyAlignment="1" applyProtection="1">
      <alignment horizontal="right"/>
      <protection locked="0"/>
    </xf>
    <xf numFmtId="168" fontId="71" fillId="50" borderId="0" xfId="0" applyNumberFormat="1" applyFont="1" applyFill="1" applyAlignment="1" applyProtection="1">
      <alignment horizontal="left"/>
      <protection locked="0"/>
    </xf>
    <xf numFmtId="168" fontId="73" fillId="50" borderId="0" xfId="0" applyNumberFormat="1" applyFont="1" applyFill="1" applyAlignment="1" applyProtection="1">
      <alignment horizontal="right"/>
      <protection locked="0"/>
    </xf>
    <xf numFmtId="171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72" applyFont="1" applyFill="1" applyBorder="1" applyAlignment="1">
      <alignment horizontal="center" vertical="center" wrapText="1"/>
      <protection/>
    </xf>
    <xf numFmtId="169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169" fontId="72" fillId="50" borderId="0" xfId="0" applyNumberFormat="1" applyFont="1" applyFill="1" applyBorder="1" applyAlignment="1" applyProtection="1">
      <alignment horizontal="center"/>
      <protection locked="0"/>
    </xf>
    <xf numFmtId="4" fontId="80" fillId="0" borderId="0" xfId="574" applyNumberFormat="1" applyFont="1" applyFill="1" applyBorder="1">
      <alignment/>
      <protection/>
    </xf>
    <xf numFmtId="0" fontId="80" fillId="0" borderId="0" xfId="574" applyFont="1" applyFill="1" applyBorder="1">
      <alignment/>
      <protection/>
    </xf>
    <xf numFmtId="0" fontId="81" fillId="0" borderId="0" xfId="574" applyFont="1" applyFill="1" applyBorder="1">
      <alignment/>
      <protection/>
    </xf>
    <xf numFmtId="0" fontId="81" fillId="0" borderId="0" xfId="574" applyFont="1" applyFill="1" applyBorder="1" applyAlignment="1">
      <alignment horizontal="center"/>
      <protection/>
    </xf>
    <xf numFmtId="168" fontId="71" fillId="50" borderId="0" xfId="0" applyNumberFormat="1" applyFont="1" applyFill="1" applyAlignment="1" applyProtection="1">
      <alignment wrapText="1"/>
      <protection locked="0"/>
    </xf>
    <xf numFmtId="168" fontId="71" fillId="50" borderId="0" xfId="0" applyNumberFormat="1" applyFont="1" applyFill="1" applyAlignment="1" applyProtection="1">
      <alignment horizontal="center" wrapText="1"/>
      <protection locked="0"/>
    </xf>
    <xf numFmtId="168" fontId="72" fillId="50" borderId="0" xfId="0" applyNumberFormat="1" applyFont="1" applyFill="1" applyBorder="1" applyAlignment="1" applyProtection="1">
      <alignment horizontal="right"/>
      <protection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2" fillId="50" borderId="0" xfId="0" applyNumberFormat="1" applyFont="1" applyFill="1" applyBorder="1" applyAlignment="1">
      <alignment horizontal="right" vertical="center"/>
    </xf>
    <xf numFmtId="172" fontId="75" fillId="50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4" applyFont="1" applyFill="1" applyBorder="1" applyAlignment="1">
      <alignment/>
      <protection/>
    </xf>
    <xf numFmtId="0" fontId="80" fillId="50" borderId="0" xfId="574" applyFont="1" applyFill="1" applyBorder="1" applyAlignment="1">
      <alignment vertical="top" wrapText="1"/>
      <protection/>
    </xf>
    <xf numFmtId="4" fontId="80" fillId="50" borderId="0" xfId="574" applyNumberFormat="1" applyFont="1" applyFill="1" applyBorder="1">
      <alignment/>
      <protection/>
    </xf>
    <xf numFmtId="0" fontId="80" fillId="50" borderId="0" xfId="574" applyFont="1" applyFill="1" applyBorder="1">
      <alignment/>
      <protection/>
    </xf>
    <xf numFmtId="0" fontId="81" fillId="50" borderId="0" xfId="574" applyFont="1" applyFill="1" applyBorder="1">
      <alignment/>
      <protection/>
    </xf>
    <xf numFmtId="168" fontId="74" fillId="50" borderId="23" xfId="0" applyNumberFormat="1" applyFont="1" applyFill="1" applyBorder="1" applyAlignment="1" applyProtection="1">
      <alignment/>
      <protection locked="0"/>
    </xf>
    <xf numFmtId="49" fontId="71" fillId="50" borderId="23" xfId="0" applyNumberFormat="1" applyFont="1" applyFill="1" applyBorder="1" applyAlignment="1" applyProtection="1">
      <alignment horizontal="right"/>
      <protection locked="0"/>
    </xf>
    <xf numFmtId="0" fontId="72" fillId="50" borderId="24" xfId="572" applyFont="1" applyFill="1" applyBorder="1" applyAlignment="1" quotePrefix="1">
      <alignment horizontal="center" vertical="center" wrapText="1"/>
      <protection/>
    </xf>
    <xf numFmtId="168" fontId="73" fillId="50" borderId="25" xfId="0" applyNumberFormat="1" applyFont="1" applyFill="1" applyBorder="1" applyAlignment="1" applyProtection="1">
      <alignment horizontal="center"/>
      <protection locked="0"/>
    </xf>
    <xf numFmtId="0" fontId="24" fillId="0" borderId="25" xfId="572" applyFont="1" applyFill="1" applyBorder="1" applyAlignment="1">
      <alignment horizontal="center"/>
      <protection/>
    </xf>
    <xf numFmtId="168" fontId="24" fillId="50" borderId="25" xfId="0" applyNumberFormat="1" applyFont="1" applyFill="1" applyBorder="1" applyAlignment="1" applyProtection="1">
      <alignment horizontal="center" wrapText="1"/>
      <protection locked="0"/>
    </xf>
    <xf numFmtId="0" fontId="24" fillId="0" borderId="25" xfId="572" applyFont="1" applyFill="1" applyBorder="1" applyAlignment="1">
      <alignment horizontal="center" wrapText="1"/>
      <protection/>
    </xf>
    <xf numFmtId="172" fontId="72" fillId="50" borderId="0" xfId="595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Alignment="1" applyProtection="1" quotePrefix="1">
      <alignment horizontal="right" vertical="center"/>
      <protection locked="0"/>
    </xf>
    <xf numFmtId="168" fontId="72" fillId="50" borderId="0" xfId="0" applyNumberFormat="1" applyFont="1" applyFill="1" applyAlignment="1" applyProtection="1">
      <alignment horizontal="right" vertical="center"/>
      <protection locked="0"/>
    </xf>
    <xf numFmtId="168" fontId="71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7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1" borderId="0" xfId="0" applyNumberFormat="1" applyFont="1" applyFill="1" applyBorder="1" applyAlignment="1" applyProtection="1">
      <alignment horizontal="right" vertical="center"/>
      <protection locked="0"/>
    </xf>
    <xf numFmtId="168" fontId="72" fillId="51" borderId="0" xfId="0" applyNumberFormat="1" applyFont="1" applyFill="1" applyBorder="1" applyAlignment="1" applyProtection="1">
      <alignment horizontal="left" vertical="center"/>
      <protection locked="0"/>
    </xf>
    <xf numFmtId="172" fontId="72" fillId="52" borderId="0" xfId="0" applyNumberFormat="1" applyFont="1" applyFill="1" applyBorder="1" applyAlignment="1">
      <alignment vertical="center"/>
    </xf>
    <xf numFmtId="168" fontId="72" fillId="52" borderId="0" xfId="0" applyNumberFormat="1" applyFont="1" applyFill="1" applyBorder="1" applyAlignment="1">
      <alignment vertical="center"/>
    </xf>
    <xf numFmtId="172" fontId="72" fillId="52" borderId="0" xfId="595" applyNumberFormat="1" applyFont="1" applyFill="1" applyBorder="1" applyAlignment="1" applyProtection="1">
      <alignment vertical="center"/>
      <protection locked="0"/>
    </xf>
    <xf numFmtId="172" fontId="72" fillId="52" borderId="0" xfId="0" applyNumberFormat="1" applyFont="1" applyFill="1" applyBorder="1" applyAlignment="1" applyProtection="1">
      <alignment vertical="center"/>
      <protection locked="0"/>
    </xf>
    <xf numFmtId="168" fontId="72" fillId="52" borderId="0" xfId="0" applyNumberFormat="1" applyFont="1" applyFill="1" applyBorder="1" applyAlignment="1" applyProtection="1">
      <alignment vertical="center"/>
      <protection locked="0"/>
    </xf>
    <xf numFmtId="168" fontId="72" fillId="52" borderId="0" xfId="0" applyNumberFormat="1" applyFont="1" applyFill="1" applyBorder="1" applyAlignment="1" applyProtection="1">
      <alignment horizontal="left" vertical="center"/>
      <protection locked="0"/>
    </xf>
    <xf numFmtId="0" fontId="80" fillId="50" borderId="25" xfId="574" applyFont="1" applyFill="1" applyBorder="1" applyAlignment="1">
      <alignment horizontal="center"/>
      <protection/>
    </xf>
    <xf numFmtId="0" fontId="81" fillId="50" borderId="25" xfId="574" applyFont="1" applyFill="1" applyBorder="1">
      <alignment/>
      <protection/>
    </xf>
    <xf numFmtId="0" fontId="79" fillId="50" borderId="25" xfId="574" applyFont="1" applyFill="1" applyBorder="1">
      <alignment/>
      <protection/>
    </xf>
    <xf numFmtId="0" fontId="0" fillId="53" borderId="0" xfId="0" applyFont="1" applyFill="1" applyBorder="1" applyAlignment="1">
      <alignment horizontal="left" vertical="center" wrapText="1"/>
    </xf>
    <xf numFmtId="0" fontId="41" fillId="53" borderId="0" xfId="0" applyFont="1" applyFill="1" applyBorder="1" applyAlignment="1">
      <alignment horizontal="center" vertical="center"/>
    </xf>
    <xf numFmtId="0" fontId="79" fillId="53" borderId="0" xfId="574" applyFont="1" applyFill="1" applyBorder="1" applyAlignment="1">
      <alignment horizontal="left" vertical="center"/>
      <protection/>
    </xf>
    <xf numFmtId="0" fontId="81" fillId="53" borderId="0" xfId="574" applyFont="1" applyFill="1" applyBorder="1" applyAlignment="1">
      <alignment vertical="top" wrapText="1"/>
      <protection/>
    </xf>
    <xf numFmtId="0" fontId="81" fillId="53" borderId="0" xfId="574" applyFont="1" applyFill="1" applyBorder="1" applyAlignment="1">
      <alignment horizontal="center"/>
      <protection/>
    </xf>
    <xf numFmtId="0" fontId="81" fillId="53" borderId="0" xfId="574" applyFont="1" applyFill="1" applyBorder="1" applyAlignment="1">
      <alignment horizontal="center" vertical="center"/>
      <protection/>
    </xf>
    <xf numFmtId="49" fontId="81" fillId="53" borderId="0" xfId="574" applyNumberFormat="1" applyFont="1" applyFill="1" applyBorder="1" applyAlignment="1" quotePrefix="1">
      <alignment horizontal="center" vertical="center" wrapText="1"/>
      <protection/>
    </xf>
    <xf numFmtId="49" fontId="81" fillId="53" borderId="0" xfId="574" applyNumberFormat="1" applyFont="1" applyFill="1" applyBorder="1" applyAlignment="1">
      <alignment horizontal="center" vertical="center"/>
      <protection/>
    </xf>
    <xf numFmtId="0" fontId="81" fillId="53" borderId="0" xfId="574" applyFont="1" applyFill="1" applyBorder="1">
      <alignment/>
      <protection/>
    </xf>
    <xf numFmtId="0" fontId="80" fillId="53" borderId="0" xfId="574" applyFont="1" applyFill="1" applyBorder="1">
      <alignment/>
      <protection/>
    </xf>
    <xf numFmtId="0" fontId="34" fillId="53" borderId="0" xfId="0" applyFont="1" applyFill="1" applyBorder="1" applyAlignment="1">
      <alignment vertical="top" wrapText="1"/>
    </xf>
    <xf numFmtId="0" fontId="81" fillId="53" borderId="0" xfId="574" applyFont="1" applyFill="1" applyBorder="1" applyAlignment="1">
      <alignment horizontal="center"/>
      <protection/>
    </xf>
    <xf numFmtId="168" fontId="72" fillId="53" borderId="0" xfId="0" applyNumberFormat="1" applyFont="1" applyFill="1" applyBorder="1" applyAlignment="1" applyProtection="1">
      <alignment horizontal="center" vertical="center"/>
      <protection locked="0"/>
    </xf>
    <xf numFmtId="168" fontId="89" fillId="53" borderId="0" xfId="0" applyNumberFormat="1" applyFont="1" applyFill="1" applyBorder="1" applyAlignment="1" applyProtection="1">
      <alignment horizontal="center"/>
      <protection locked="0"/>
    </xf>
    <xf numFmtId="172" fontId="72" fillId="53" borderId="0" xfId="0" applyNumberFormat="1" applyFont="1" applyFill="1" applyBorder="1" applyAlignment="1" applyProtection="1">
      <alignment horizontal="right" vertical="center"/>
      <protection/>
    </xf>
    <xf numFmtId="4" fontId="80" fillId="53" borderId="0" xfId="574" applyNumberFormat="1" applyFont="1" applyFill="1" applyBorder="1">
      <alignment/>
      <protection/>
    </xf>
    <xf numFmtId="0" fontId="81" fillId="53" borderId="0" xfId="574" applyFont="1" applyFill="1" applyBorder="1" applyAlignment="1">
      <alignment horizontal="center"/>
      <protection/>
    </xf>
    <xf numFmtId="168" fontId="72" fillId="50" borderId="0" xfId="0" applyNumberFormat="1" applyFont="1" applyFill="1" applyBorder="1" applyAlignment="1">
      <alignment/>
    </xf>
    <xf numFmtId="172" fontId="0" fillId="53" borderId="0" xfId="571" applyNumberFormat="1" applyFont="1" applyFill="1" applyAlignment="1" applyProtection="1">
      <alignment horizontal="right" vertical="center"/>
      <protection/>
    </xf>
    <xf numFmtId="168" fontId="0" fillId="53" borderId="0" xfId="574" applyNumberFormat="1" applyFont="1" applyFill="1" applyBorder="1" applyAlignment="1">
      <alignment vertical="center"/>
      <protection/>
    </xf>
    <xf numFmtId="3" fontId="0" fillId="53" borderId="0" xfId="574" applyNumberFormat="1" applyFont="1" applyFill="1" applyBorder="1" applyAlignment="1">
      <alignment horizontal="right" vertical="center"/>
      <protection/>
    </xf>
    <xf numFmtId="168" fontId="79" fillId="53" borderId="0" xfId="574" applyNumberFormat="1" applyFont="1" applyFill="1" applyBorder="1" applyAlignment="1">
      <alignment horizontal="right" vertical="center" wrapText="1"/>
      <protection/>
    </xf>
    <xf numFmtId="172" fontId="79" fillId="53" borderId="0" xfId="600" applyNumberFormat="1" applyFont="1" applyFill="1" applyBorder="1" applyAlignment="1">
      <alignment horizontal="right" vertical="center"/>
    </xf>
    <xf numFmtId="172" fontId="0" fillId="53" borderId="0" xfId="600" applyNumberFormat="1" applyFont="1" applyFill="1" applyBorder="1" applyAlignment="1">
      <alignment horizontal="right" vertical="center"/>
    </xf>
    <xf numFmtId="168" fontId="81" fillId="53" borderId="0" xfId="574" applyNumberFormat="1" applyFont="1" applyFill="1" applyBorder="1" applyAlignment="1">
      <alignment horizontal="center"/>
      <protection/>
    </xf>
    <xf numFmtId="172" fontId="72" fillId="53" borderId="0" xfId="0" applyNumberFormat="1" applyFont="1" applyFill="1" applyBorder="1" applyAlignment="1" applyProtection="1">
      <alignment vertical="center"/>
      <protection locked="0"/>
    </xf>
    <xf numFmtId="0" fontId="71" fillId="53" borderId="0" xfId="0" applyFont="1" applyFill="1" applyBorder="1" applyAlignment="1" quotePrefix="1">
      <alignment horizontal="center" vertical="center" wrapText="1"/>
    </xf>
    <xf numFmtId="0" fontId="41" fillId="53" borderId="0" xfId="0" applyFont="1" applyFill="1" applyBorder="1" applyAlignment="1">
      <alignment horizontal="justify" vertical="center" wrapText="1"/>
    </xf>
    <xf numFmtId="0" fontId="81" fillId="53" borderId="0" xfId="574" applyFont="1" applyFill="1" applyBorder="1" applyAlignment="1">
      <alignment horizontal="center"/>
      <protection/>
    </xf>
    <xf numFmtId="49" fontId="81" fillId="53" borderId="0" xfId="574" applyNumberFormat="1" applyFont="1" applyFill="1" applyBorder="1" applyAlignment="1">
      <alignment horizontal="center" vertical="center" wrapText="1"/>
      <protection/>
    </xf>
    <xf numFmtId="0" fontId="0" fillId="50" borderId="0" xfId="525" applyFill="1">
      <alignment/>
      <protection/>
    </xf>
    <xf numFmtId="0" fontId="0" fillId="53" borderId="0" xfId="525" applyFill="1">
      <alignment/>
      <protection/>
    </xf>
    <xf numFmtId="0" fontId="0" fillId="0" borderId="0" xfId="525">
      <alignment/>
      <protection/>
    </xf>
    <xf numFmtId="0" fontId="0" fillId="50" borderId="0" xfId="525" applyFill="1" applyAlignment="1">
      <alignment horizontal="right"/>
      <protection/>
    </xf>
    <xf numFmtId="0" fontId="0" fillId="50" borderId="24" xfId="525" applyFill="1" applyBorder="1">
      <alignment/>
      <protection/>
    </xf>
    <xf numFmtId="0" fontId="0" fillId="0" borderId="0" xfId="525" applyBorder="1">
      <alignment/>
      <protection/>
    </xf>
    <xf numFmtId="0" fontId="0" fillId="52" borderId="0" xfId="525" applyFill="1" applyBorder="1">
      <alignment/>
      <protection/>
    </xf>
    <xf numFmtId="0" fontId="79" fillId="52" borderId="0" xfId="525" applyFont="1" applyFill="1" applyBorder="1" applyAlignment="1">
      <alignment horizontal="center"/>
      <protection/>
    </xf>
    <xf numFmtId="0" fontId="0" fillId="0" borderId="0" xfId="525" applyAlignment="1">
      <alignment horizontal="center"/>
      <protection/>
    </xf>
    <xf numFmtId="0" fontId="0" fillId="52" borderId="24" xfId="525" applyFill="1" applyBorder="1">
      <alignment/>
      <protection/>
    </xf>
    <xf numFmtId="0" fontId="79" fillId="52" borderId="24" xfId="525" applyFont="1" applyFill="1" applyBorder="1">
      <alignment/>
      <protection/>
    </xf>
    <xf numFmtId="0" fontId="0" fillId="0" borderId="24" xfId="525" applyBorder="1">
      <alignment/>
      <protection/>
    </xf>
    <xf numFmtId="0" fontId="0" fillId="52" borderId="26" xfId="525" applyFill="1" applyBorder="1">
      <alignment/>
      <protection/>
    </xf>
    <xf numFmtId="0" fontId="79" fillId="52" borderId="26" xfId="525" applyFont="1" applyFill="1" applyBorder="1" applyAlignment="1">
      <alignment horizontal="center"/>
      <protection/>
    </xf>
    <xf numFmtId="0" fontId="0" fillId="0" borderId="27" xfId="525" applyBorder="1" applyAlignment="1">
      <alignment horizontal="center"/>
      <protection/>
    </xf>
    <xf numFmtId="0" fontId="79" fillId="51" borderId="24" xfId="525" applyFont="1" applyFill="1" applyBorder="1" applyAlignment="1">
      <alignment vertical="center"/>
      <protection/>
    </xf>
    <xf numFmtId="168" fontId="82" fillId="51" borderId="24" xfId="525" applyNumberFormat="1" applyFont="1" applyFill="1" applyBorder="1" applyAlignment="1">
      <alignment vertical="center"/>
      <protection/>
    </xf>
    <xf numFmtId="0" fontId="79" fillId="51" borderId="24" xfId="525" applyFont="1" applyFill="1" applyBorder="1">
      <alignment/>
      <protection/>
    </xf>
    <xf numFmtId="0" fontId="79" fillId="50" borderId="28" xfId="525" applyFont="1" applyFill="1" applyBorder="1" applyAlignment="1">
      <alignment horizontal="center"/>
      <protection/>
    </xf>
    <xf numFmtId="168" fontId="79" fillId="53" borderId="28" xfId="525" applyNumberFormat="1" applyFont="1" applyFill="1" applyBorder="1">
      <alignment/>
      <protection/>
    </xf>
    <xf numFmtId="168" fontId="79" fillId="0" borderId="0" xfId="525" applyNumberFormat="1" applyFont="1">
      <alignment/>
      <protection/>
    </xf>
    <xf numFmtId="168" fontId="0" fillId="53" borderId="0" xfId="525" applyNumberFormat="1" applyFill="1">
      <alignment/>
      <protection/>
    </xf>
    <xf numFmtId="0" fontId="0" fillId="50" borderId="23" xfId="525" applyFont="1" applyFill="1" applyBorder="1" applyAlignment="1">
      <alignment horizontal="center"/>
      <protection/>
    </xf>
    <xf numFmtId="170" fontId="79" fillId="50" borderId="23" xfId="525" applyNumberFormat="1" applyFont="1" applyFill="1" applyBorder="1">
      <alignment/>
      <protection/>
    </xf>
    <xf numFmtId="0" fontId="79" fillId="50" borderId="23" xfId="525" applyFont="1" applyFill="1" applyBorder="1">
      <alignment/>
      <protection/>
    </xf>
    <xf numFmtId="4" fontId="79" fillId="50" borderId="23" xfId="525" applyNumberFormat="1" applyFont="1" applyFill="1" applyBorder="1">
      <alignment/>
      <protection/>
    </xf>
    <xf numFmtId="170" fontId="0" fillId="53" borderId="0" xfId="525" applyNumberFormat="1" applyFill="1">
      <alignment/>
      <protection/>
    </xf>
    <xf numFmtId="0" fontId="79" fillId="50" borderId="0" xfId="525" applyFont="1" applyFill="1" applyAlignment="1">
      <alignment horizontal="center"/>
      <protection/>
    </xf>
    <xf numFmtId="216" fontId="79" fillId="53" borderId="0" xfId="233" applyNumberFormat="1" applyFont="1" applyFill="1" applyAlignment="1">
      <alignment/>
    </xf>
    <xf numFmtId="168" fontId="0" fillId="50" borderId="0" xfId="525" applyNumberFormat="1" applyFont="1" applyFill="1">
      <alignment/>
      <protection/>
    </xf>
    <xf numFmtId="168" fontId="79" fillId="50" borderId="0" xfId="525" applyNumberFormat="1" applyFont="1" applyFill="1" applyBorder="1">
      <alignment/>
      <protection/>
    </xf>
    <xf numFmtId="168" fontId="0" fillId="0" borderId="0" xfId="525" applyNumberFormat="1" applyFont="1">
      <alignment/>
      <protection/>
    </xf>
    <xf numFmtId="0" fontId="0" fillId="50" borderId="0" xfId="525" applyFont="1" applyFill="1" applyAlignment="1">
      <alignment horizontal="left"/>
      <protection/>
    </xf>
    <xf numFmtId="0" fontId="0" fillId="50" borderId="23" xfId="525" applyFont="1" applyFill="1" applyBorder="1">
      <alignment/>
      <protection/>
    </xf>
    <xf numFmtId="2" fontId="79" fillId="50" borderId="23" xfId="525" applyNumberFormat="1" applyFont="1" applyFill="1" applyBorder="1">
      <alignment/>
      <protection/>
    </xf>
    <xf numFmtId="0" fontId="79" fillId="50" borderId="0" xfId="525" applyFont="1" applyFill="1" applyAlignment="1" quotePrefix="1">
      <alignment horizontal="center"/>
      <protection/>
    </xf>
    <xf numFmtId="168" fontId="79" fillId="50" borderId="0" xfId="525" applyNumberFormat="1" applyFont="1" applyFill="1">
      <alignment/>
      <protection/>
    </xf>
    <xf numFmtId="168" fontId="72" fillId="53" borderId="0" xfId="525" applyNumberFormat="1" applyFont="1" applyFill="1" applyBorder="1" applyAlignment="1" applyProtection="1">
      <alignment horizontal="center" vertical="center"/>
      <protection locked="0"/>
    </xf>
    <xf numFmtId="168" fontId="0" fillId="0" borderId="0" xfId="525" applyNumberFormat="1">
      <alignment/>
      <protection/>
    </xf>
    <xf numFmtId="170" fontId="0" fillId="0" borderId="0" xfId="525" applyNumberFormat="1">
      <alignment/>
      <protection/>
    </xf>
    <xf numFmtId="14" fontId="80" fillId="0" borderId="0" xfId="525" applyNumberFormat="1" applyFont="1">
      <alignment/>
      <protection/>
    </xf>
    <xf numFmtId="0" fontId="0" fillId="53" borderId="0" xfId="576" applyFont="1" applyFill="1">
      <alignment/>
      <protection/>
    </xf>
    <xf numFmtId="0" fontId="0" fillId="0" borderId="0" xfId="576" applyFont="1">
      <alignment/>
      <protection/>
    </xf>
    <xf numFmtId="0" fontId="0" fillId="50" borderId="0" xfId="576" applyFont="1" applyFill="1" applyAlignment="1">
      <alignment horizontal="right"/>
      <protection/>
    </xf>
    <xf numFmtId="49" fontId="0" fillId="50" borderId="0" xfId="525" applyNumberFormat="1" applyFont="1" applyFill="1" applyBorder="1" applyAlignment="1" applyProtection="1">
      <alignment horizontal="right"/>
      <protection locked="0"/>
    </xf>
    <xf numFmtId="0" fontId="79" fillId="52" borderId="29" xfId="576" applyFont="1" applyFill="1" applyBorder="1" applyAlignment="1">
      <alignment horizontal="center" vertical="center" wrapText="1"/>
      <protection/>
    </xf>
    <xf numFmtId="0" fontId="79" fillId="52" borderId="29" xfId="573" applyFont="1" applyFill="1" applyBorder="1" applyAlignment="1">
      <alignment horizontal="center" vertical="center" wrapText="1"/>
      <protection/>
    </xf>
    <xf numFmtId="0" fontId="0" fillId="0" borderId="30" xfId="576" applyFont="1" applyBorder="1" applyAlignment="1">
      <alignment horizontal="center" vertical="center" wrapText="1"/>
      <protection/>
    </xf>
    <xf numFmtId="0" fontId="0" fillId="0" borderId="31" xfId="576" applyFont="1" applyBorder="1" applyAlignment="1">
      <alignment horizontal="center" vertical="center" wrapText="1"/>
      <protection/>
    </xf>
    <xf numFmtId="0" fontId="0" fillId="53" borderId="0" xfId="576" applyFont="1" applyFill="1" applyAlignment="1">
      <alignment horizontal="center" vertical="center"/>
      <protection/>
    </xf>
    <xf numFmtId="0" fontId="0" fillId="0" borderId="0" xfId="576" applyFont="1" applyAlignment="1">
      <alignment horizontal="center" vertical="center"/>
      <protection/>
    </xf>
    <xf numFmtId="0" fontId="0" fillId="50" borderId="0" xfId="576" applyFont="1" applyFill="1" applyBorder="1" applyAlignment="1">
      <alignment vertical="center"/>
      <protection/>
    </xf>
    <xf numFmtId="168" fontId="0" fillId="53" borderId="0" xfId="525" applyNumberFormat="1" applyFont="1" applyFill="1" applyAlignment="1" applyProtection="1">
      <alignment horizontal="right"/>
      <protection/>
    </xf>
    <xf numFmtId="168" fontId="0" fillId="0" borderId="30" xfId="576" applyNumberFormat="1" applyFont="1" applyBorder="1">
      <alignment/>
      <protection/>
    </xf>
    <xf numFmtId="168" fontId="0" fillId="0" borderId="31" xfId="576" applyNumberFormat="1" applyFont="1" applyBorder="1">
      <alignment/>
      <protection/>
    </xf>
    <xf numFmtId="168" fontId="0" fillId="0" borderId="31" xfId="602" applyNumberFormat="1" applyFont="1" applyBorder="1" applyAlignment="1">
      <alignment/>
    </xf>
    <xf numFmtId="172" fontId="0" fillId="0" borderId="31" xfId="602" applyNumberFormat="1" applyFont="1" applyBorder="1" applyAlignment="1">
      <alignment/>
    </xf>
    <xf numFmtId="168" fontId="0" fillId="53" borderId="0" xfId="576" applyNumberFormat="1" applyFont="1" applyFill="1">
      <alignment/>
      <protection/>
    </xf>
    <xf numFmtId="168" fontId="0" fillId="53" borderId="0" xfId="576" applyNumberFormat="1" applyFont="1" applyFill="1" applyBorder="1" applyAlignment="1">
      <alignment horizontal="right" vertical="center"/>
      <protection/>
    </xf>
    <xf numFmtId="168" fontId="0" fillId="53" borderId="0" xfId="576" applyNumberFormat="1" applyFont="1" applyFill="1" applyAlignment="1">
      <alignment horizontal="right" vertical="center"/>
      <protection/>
    </xf>
    <xf numFmtId="0" fontId="0" fillId="50" borderId="0" xfId="576" applyFont="1" applyFill="1" applyBorder="1" applyAlignment="1">
      <alignment vertical="center" wrapText="1"/>
      <protection/>
    </xf>
    <xf numFmtId="170" fontId="0" fillId="53" borderId="0" xfId="525" applyNumberFormat="1" applyFont="1" applyFill="1" applyBorder="1" applyAlignment="1" applyProtection="1">
      <alignment horizontal="right"/>
      <protection/>
    </xf>
    <xf numFmtId="170" fontId="0" fillId="0" borderId="0" xfId="525" applyNumberFormat="1" applyFont="1" applyFill="1" applyAlignment="1" applyProtection="1">
      <alignment horizontal="right"/>
      <protection/>
    </xf>
    <xf numFmtId="170" fontId="0" fillId="0" borderId="0" xfId="525" applyNumberFormat="1" applyFont="1" applyFill="1" applyAlignment="1" applyProtection="1">
      <alignment horizontal="right"/>
      <protection/>
    </xf>
    <xf numFmtId="3" fontId="0" fillId="53" borderId="0" xfId="576" applyNumberFormat="1" applyFont="1" applyFill="1">
      <alignment/>
      <protection/>
    </xf>
    <xf numFmtId="170" fontId="0" fillId="53" borderId="0" xfId="576" applyNumberFormat="1" applyFont="1" applyFill="1">
      <alignment/>
      <protection/>
    </xf>
    <xf numFmtId="168" fontId="90" fillId="53" borderId="0" xfId="575" applyNumberFormat="1" applyFont="1" applyFill="1" applyBorder="1" applyAlignment="1">
      <alignment vertical="center"/>
      <protection/>
    </xf>
    <xf numFmtId="168" fontId="0" fillId="53" borderId="0" xfId="575" applyNumberFormat="1" applyFont="1" applyFill="1" applyBorder="1" applyAlignment="1">
      <alignment vertical="center"/>
      <protection/>
    </xf>
    <xf numFmtId="4" fontId="80" fillId="53" borderId="0" xfId="575" applyNumberFormat="1" applyFont="1" applyFill="1" applyBorder="1">
      <alignment/>
      <protection/>
    </xf>
    <xf numFmtId="0" fontId="80" fillId="50" borderId="0" xfId="575" applyFont="1" applyFill="1" applyBorder="1">
      <alignment/>
      <protection/>
    </xf>
    <xf numFmtId="168" fontId="41" fillId="53" borderId="0" xfId="571" applyNumberFormat="1" applyFont="1" applyFill="1" applyBorder="1" applyAlignment="1" applyProtection="1">
      <alignment horizontal="right"/>
      <protection/>
    </xf>
    <xf numFmtId="168" fontId="0" fillId="53" borderId="0" xfId="571" applyNumberFormat="1" applyFont="1" applyFill="1" applyAlignment="1" applyProtection="1">
      <alignment horizontal="right"/>
      <protection/>
    </xf>
    <xf numFmtId="0" fontId="79" fillId="50" borderId="25" xfId="576" applyFont="1" applyFill="1" applyBorder="1" applyAlignment="1">
      <alignment vertical="center"/>
      <protection/>
    </xf>
    <xf numFmtId="168" fontId="79" fillId="50" borderId="25" xfId="576" applyNumberFormat="1" applyFont="1" applyFill="1" applyBorder="1" applyAlignment="1">
      <alignment horizontal="right" vertical="center"/>
      <protection/>
    </xf>
    <xf numFmtId="168" fontId="79" fillId="53" borderId="25" xfId="576" applyNumberFormat="1" applyFont="1" applyFill="1" applyBorder="1" applyAlignment="1">
      <alignment horizontal="right" vertical="center"/>
      <protection/>
    </xf>
    <xf numFmtId="172" fontId="79" fillId="53" borderId="25" xfId="571" applyNumberFormat="1" applyFont="1" applyFill="1" applyBorder="1" applyAlignment="1" applyProtection="1">
      <alignment horizontal="right" vertical="center"/>
      <protection/>
    </xf>
    <xf numFmtId="0" fontId="71" fillId="53" borderId="25" xfId="0" applyFont="1" applyFill="1" applyBorder="1" applyAlignment="1" quotePrefix="1">
      <alignment horizontal="center" vertical="center" wrapText="1"/>
    </xf>
    <xf numFmtId="0" fontId="0" fillId="53" borderId="25" xfId="0" applyFont="1" applyFill="1" applyBorder="1" applyAlignment="1">
      <alignment horizontal="left" vertical="center" wrapText="1"/>
    </xf>
    <xf numFmtId="168" fontId="90" fillId="53" borderId="25" xfId="575" applyNumberFormat="1" applyFont="1" applyFill="1" applyBorder="1" applyAlignment="1">
      <alignment vertical="center"/>
      <protection/>
    </xf>
    <xf numFmtId="168" fontId="0" fillId="53" borderId="25" xfId="575" applyNumberFormat="1" applyFont="1" applyFill="1" applyBorder="1" applyAlignment="1">
      <alignment vertical="center"/>
      <protection/>
    </xf>
    <xf numFmtId="172" fontId="0" fillId="53" borderId="25" xfId="600" applyNumberFormat="1" applyFont="1" applyFill="1" applyBorder="1" applyAlignment="1">
      <alignment horizontal="right" vertical="center"/>
    </xf>
    <xf numFmtId="168" fontId="72" fillId="52" borderId="25" xfId="0" applyNumberFormat="1" applyFont="1" applyFill="1" applyBorder="1" applyAlignment="1" applyProtection="1">
      <alignment horizontal="left" vertical="center"/>
      <protection/>
    </xf>
    <xf numFmtId="168" fontId="72" fillId="52" borderId="25" xfId="0" applyNumberFormat="1" applyFont="1" applyFill="1" applyBorder="1" applyAlignment="1" applyProtection="1">
      <alignment horizontal="right" vertical="center"/>
      <protection/>
    </xf>
    <xf numFmtId="10" fontId="72" fillId="52" borderId="25" xfId="0" applyNumberFormat="1" applyFont="1" applyFill="1" applyBorder="1" applyAlignment="1" applyProtection="1">
      <alignment horizontal="right" vertical="center"/>
      <protection/>
    </xf>
    <xf numFmtId="172" fontId="72" fillId="52" borderId="25" xfId="595" applyNumberFormat="1" applyFont="1" applyFill="1" applyBorder="1" applyAlignment="1" applyProtection="1">
      <alignment horizontal="right" vertical="center"/>
      <protection/>
    </xf>
    <xf numFmtId="0" fontId="0" fillId="50" borderId="25" xfId="525" applyFill="1" applyBorder="1">
      <alignment/>
      <protection/>
    </xf>
    <xf numFmtId="0" fontId="0" fillId="50" borderId="25" xfId="525" applyFill="1" applyBorder="1" applyAlignment="1">
      <alignment horizontal="right"/>
      <protection/>
    </xf>
    <xf numFmtId="0" fontId="0" fillId="53" borderId="0" xfId="525" applyFill="1" applyBorder="1" applyAlignment="1">
      <alignment horizontal="center"/>
      <protection/>
    </xf>
    <xf numFmtId="168" fontId="0" fillId="53" borderId="0" xfId="525" applyNumberFormat="1" applyFill="1" applyBorder="1">
      <alignment/>
      <protection/>
    </xf>
    <xf numFmtId="0" fontId="0" fillId="53" borderId="0" xfId="525" applyFont="1" applyFill="1" applyBorder="1" applyAlignment="1">
      <alignment horizontal="center"/>
      <protection/>
    </xf>
    <xf numFmtId="170" fontId="0" fillId="53" borderId="0" xfId="525" applyNumberFormat="1" applyFill="1" applyBorder="1">
      <alignment/>
      <protection/>
    </xf>
    <xf numFmtId="170" fontId="0" fillId="53" borderId="0" xfId="525" applyNumberFormat="1" applyFont="1" applyFill="1" applyBorder="1">
      <alignment/>
      <protection/>
    </xf>
    <xf numFmtId="0" fontId="0" fillId="53" borderId="0" xfId="525" applyFill="1" applyBorder="1">
      <alignment/>
      <protection/>
    </xf>
    <xf numFmtId="0" fontId="0" fillId="50" borderId="25" xfId="525" applyFont="1" applyFill="1" applyBorder="1" applyAlignment="1">
      <alignment horizontal="center"/>
      <protection/>
    </xf>
    <xf numFmtId="170" fontId="79" fillId="50" borderId="25" xfId="525" applyNumberFormat="1" applyFont="1" applyFill="1" applyBorder="1">
      <alignment/>
      <protection/>
    </xf>
    <xf numFmtId="0" fontId="0" fillId="50" borderId="25" xfId="525" applyFont="1" applyFill="1" applyBorder="1">
      <alignment/>
      <protection/>
    </xf>
    <xf numFmtId="2" fontId="79" fillId="50" borderId="25" xfId="525" applyNumberFormat="1" applyFont="1" applyFill="1" applyBorder="1">
      <alignment/>
      <protection/>
    </xf>
    <xf numFmtId="168" fontId="81" fillId="53" borderId="0" xfId="574" applyNumberFormat="1" applyFont="1" applyFill="1" applyBorder="1" applyAlignment="1">
      <alignment horizontal="center" vertical="center"/>
      <protection/>
    </xf>
    <xf numFmtId="0" fontId="80" fillId="53" borderId="0" xfId="574" applyFont="1" applyFill="1" applyBorder="1" applyAlignment="1">
      <alignment vertical="center"/>
      <protection/>
    </xf>
    <xf numFmtId="0" fontId="34" fillId="53" borderId="0" xfId="0" applyFont="1" applyFill="1" applyBorder="1" applyAlignment="1">
      <alignment vertical="center" wrapText="1"/>
    </xf>
    <xf numFmtId="217" fontId="81" fillId="53" borderId="0" xfId="574" applyNumberFormat="1" applyFont="1" applyFill="1" applyBorder="1" applyAlignment="1">
      <alignment horizontal="center"/>
      <protection/>
    </xf>
    <xf numFmtId="168" fontId="81" fillId="53" borderId="0" xfId="574" applyNumberFormat="1" applyFont="1" applyFill="1" applyBorder="1">
      <alignment/>
      <protection/>
    </xf>
    <xf numFmtId="0" fontId="72" fillId="50" borderId="0" xfId="525" applyFont="1" applyFill="1" applyAlignment="1">
      <alignment horizontal="center"/>
      <protection/>
    </xf>
    <xf numFmtId="0" fontId="72" fillId="50" borderId="0" xfId="525" applyFont="1" applyFill="1" applyAlignment="1">
      <alignment horizontal="center" wrapText="1"/>
      <protection/>
    </xf>
    <xf numFmtId="0" fontId="78" fillId="50" borderId="0" xfId="525" applyFont="1" applyFill="1" applyAlignment="1">
      <alignment horizontal="center"/>
      <protection/>
    </xf>
    <xf numFmtId="168" fontId="71" fillId="50" borderId="0" xfId="0" applyNumberFormat="1" applyFont="1" applyFill="1" applyAlignment="1" applyProtection="1">
      <alignment horizontal="left" wrapText="1"/>
      <protection locked="0"/>
    </xf>
    <xf numFmtId="0" fontId="73" fillId="52" borderId="0" xfId="0" applyFont="1" applyFill="1" applyBorder="1" applyAlignment="1" quotePrefix="1">
      <alignment horizontal="center" vertical="center" wrapText="1"/>
    </xf>
    <xf numFmtId="0" fontId="73" fillId="52" borderId="0" xfId="0" applyFont="1" applyFill="1" applyBorder="1" applyAlignment="1">
      <alignment horizontal="center" vertical="center" wrapText="1"/>
    </xf>
    <xf numFmtId="0" fontId="72" fillId="50" borderId="22" xfId="572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68" fontId="72" fillId="50" borderId="22" xfId="0" applyNumberFormat="1" applyFont="1" applyFill="1" applyBorder="1" applyAlignment="1">
      <alignment horizontal="center" vertical="center" wrapText="1"/>
    </xf>
    <xf numFmtId="168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6" applyFont="1" applyFill="1" applyAlignment="1">
      <alignment horizontal="center" wrapText="1"/>
      <protection/>
    </xf>
    <xf numFmtId="0" fontId="72" fillId="50" borderId="0" xfId="574" applyFont="1" applyFill="1" applyBorder="1" applyAlignment="1">
      <alignment horizontal="center" wrapText="1"/>
      <protection/>
    </xf>
    <xf numFmtId="0" fontId="71" fillId="50" borderId="0" xfId="0" applyFont="1" applyFill="1" applyAlignment="1">
      <alignment wrapText="1"/>
    </xf>
    <xf numFmtId="0" fontId="81" fillId="53" borderId="0" xfId="574" applyFont="1" applyFill="1" applyBorder="1" applyAlignment="1">
      <alignment horizontal="center"/>
      <protection/>
    </xf>
    <xf numFmtId="0" fontId="81" fillId="52" borderId="0" xfId="575" applyFont="1" applyFill="1" applyBorder="1" applyAlignment="1">
      <alignment horizontal="center" vertical="center" wrapText="1"/>
      <protection/>
    </xf>
    <xf numFmtId="0" fontId="81" fillId="52" borderId="24" xfId="575" applyFont="1" applyFill="1" applyBorder="1" applyAlignment="1">
      <alignment horizontal="center" vertical="center" wrapText="1"/>
      <protection/>
    </xf>
    <xf numFmtId="0" fontId="81" fillId="52" borderId="0" xfId="575" applyFont="1" applyFill="1" applyBorder="1" applyAlignment="1">
      <alignment horizontal="center" vertical="center"/>
      <protection/>
    </xf>
    <xf numFmtId="0" fontId="81" fillId="52" borderId="24" xfId="575" applyFont="1" applyFill="1" applyBorder="1" applyAlignment="1">
      <alignment horizontal="center" vertical="center"/>
      <protection/>
    </xf>
    <xf numFmtId="4" fontId="81" fillId="52" borderId="24" xfId="575" applyNumberFormat="1" applyFont="1" applyFill="1" applyBorder="1" applyAlignment="1">
      <alignment horizontal="center" vertical="center" wrapText="1"/>
      <protection/>
    </xf>
    <xf numFmtId="4" fontId="81" fillId="52" borderId="27" xfId="575" applyNumberFormat="1" applyFont="1" applyFill="1" applyBorder="1" applyAlignment="1">
      <alignment horizontal="center" vertical="center" wrapText="1"/>
      <protection/>
    </xf>
    <xf numFmtId="4" fontId="81" fillId="52" borderId="0" xfId="575" applyNumberFormat="1" applyFont="1" applyFill="1" applyBorder="1" applyAlignment="1">
      <alignment horizontal="center" vertical="center" wrapText="1"/>
      <protection/>
    </xf>
    <xf numFmtId="0" fontId="81" fillId="52" borderId="27" xfId="575" applyFont="1" applyFill="1" applyBorder="1" applyAlignment="1">
      <alignment horizontal="center" vertical="center" wrapText="1"/>
      <protection/>
    </xf>
    <xf numFmtId="0" fontId="91" fillId="50" borderId="25" xfId="574" applyFont="1" applyFill="1" applyBorder="1">
      <alignment/>
      <protection/>
    </xf>
  </cellXfs>
  <cellStyles count="785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 4" xfId="233"/>
    <cellStyle name="Comma(3)" xfId="234"/>
    <cellStyle name="Comma(3) 2" xfId="235"/>
    <cellStyle name="Comma(3)_BGC" xfId="236"/>
    <cellStyle name="Comma[mine]" xfId="237"/>
    <cellStyle name="Comma[mine] 2" xfId="238"/>
    <cellStyle name="Comma[mine] 3" xfId="239"/>
    <cellStyle name="Comma[mine]_BGC" xfId="240"/>
    <cellStyle name="Comma0" xfId="241"/>
    <cellStyle name="Comma0 - Style3" xfId="242"/>
    <cellStyle name="Comma0 - Style3 2" xfId="243"/>
    <cellStyle name="Comma0 - Style3_BGC" xfId="244"/>
    <cellStyle name="Comma0 2" xfId="245"/>
    <cellStyle name="Comma0 3" xfId="246"/>
    <cellStyle name="Comma0 4" xfId="247"/>
    <cellStyle name="Comma0 5" xfId="248"/>
    <cellStyle name="Comma0 6" xfId="249"/>
    <cellStyle name="Comma0 7" xfId="250"/>
    <cellStyle name="Comma0 8" xfId="251"/>
    <cellStyle name="Comma0 9" xfId="252"/>
    <cellStyle name="Comma0_040902bgr_bop_active" xfId="253"/>
    <cellStyle name="Commentaire" xfId="254"/>
    <cellStyle name="Commentaire 2" xfId="255"/>
    <cellStyle name="cucu" xfId="256"/>
    <cellStyle name="cucu 2" xfId="257"/>
    <cellStyle name="Curren - Style3" xfId="258"/>
    <cellStyle name="Curren - Style3 2" xfId="259"/>
    <cellStyle name="Curren - Style3_BGC" xfId="260"/>
    <cellStyle name="Curren - Style4" xfId="261"/>
    <cellStyle name="Curren - Style4 2" xfId="262"/>
    <cellStyle name="Curren - Style4_BGC" xfId="263"/>
    <cellStyle name="Currency" xfId="264"/>
    <cellStyle name="Currency [0]" xfId="265"/>
    <cellStyle name="Currency0" xfId="266"/>
    <cellStyle name="Currency0 2" xfId="267"/>
    <cellStyle name="Currency0 3" xfId="268"/>
    <cellStyle name="Currency0_BGC" xfId="269"/>
    <cellStyle name="Date" xfId="270"/>
    <cellStyle name="Date 2" xfId="271"/>
    <cellStyle name="Date 3" xfId="272"/>
    <cellStyle name="Date_BGC" xfId="273"/>
    <cellStyle name="Datum" xfId="274"/>
    <cellStyle name="Datum 2" xfId="275"/>
    <cellStyle name="Datum 3" xfId="276"/>
    <cellStyle name="Datum_BGC" xfId="277"/>
    <cellStyle name="Dezimal [0]_laroux" xfId="278"/>
    <cellStyle name="Dezimal_laroux" xfId="279"/>
    <cellStyle name="Entrée" xfId="280"/>
    <cellStyle name="Entrée 2" xfId="281"/>
    <cellStyle name="Eronat" xfId="282"/>
    <cellStyle name="Eronat 2" xfId="283"/>
    <cellStyle name="Euro" xfId="284"/>
    <cellStyle name="Euro 2" xfId="285"/>
    <cellStyle name="Euro 3" xfId="286"/>
    <cellStyle name="Euro_BGC" xfId="287"/>
    <cellStyle name="Excel.Chart" xfId="288"/>
    <cellStyle name="Excel.Chart 2" xfId="289"/>
    <cellStyle name="Excel.Chart_BGC" xfId="290"/>
    <cellStyle name="Explanatory Text" xfId="291"/>
    <cellStyle name="Explanatory Text 2" xfId="292"/>
    <cellStyle name="Ezres [0]_10mell99" xfId="293"/>
    <cellStyle name="Ezres_10mell99" xfId="294"/>
    <cellStyle name="F2" xfId="295"/>
    <cellStyle name="F2 2" xfId="296"/>
    <cellStyle name="F2_BGC" xfId="297"/>
    <cellStyle name="F3" xfId="298"/>
    <cellStyle name="F3 2" xfId="299"/>
    <cellStyle name="F3_BGC" xfId="300"/>
    <cellStyle name="F4" xfId="301"/>
    <cellStyle name="F4 2" xfId="302"/>
    <cellStyle name="F4_BGC" xfId="303"/>
    <cellStyle name="F5" xfId="304"/>
    <cellStyle name="F5 - Style8" xfId="305"/>
    <cellStyle name="F5 - Style8 2" xfId="306"/>
    <cellStyle name="F5 - Style8_BGC" xfId="307"/>
    <cellStyle name="F5 2" xfId="308"/>
    <cellStyle name="F5 3" xfId="309"/>
    <cellStyle name="F5 4" xfId="310"/>
    <cellStyle name="F5 5" xfId="311"/>
    <cellStyle name="F5 6" xfId="312"/>
    <cellStyle name="F5 7" xfId="313"/>
    <cellStyle name="F5 8" xfId="314"/>
    <cellStyle name="F5_BGC" xfId="315"/>
    <cellStyle name="F6" xfId="316"/>
    <cellStyle name="F6 - Style5" xfId="317"/>
    <cellStyle name="F6 - Style5 2" xfId="318"/>
    <cellStyle name="F6 - Style5_BGC" xfId="319"/>
    <cellStyle name="F6 2" xfId="320"/>
    <cellStyle name="F6 3" xfId="321"/>
    <cellStyle name="F6 4" xfId="322"/>
    <cellStyle name="F6 5" xfId="323"/>
    <cellStyle name="F6 6" xfId="324"/>
    <cellStyle name="F6 7" xfId="325"/>
    <cellStyle name="F6 8" xfId="326"/>
    <cellStyle name="F6_BGC" xfId="327"/>
    <cellStyle name="F7" xfId="328"/>
    <cellStyle name="F7 - Style7" xfId="329"/>
    <cellStyle name="F7 - Style7 2" xfId="330"/>
    <cellStyle name="F7 - Style7_BGC" xfId="331"/>
    <cellStyle name="F7 2" xfId="332"/>
    <cellStyle name="F7 3" xfId="333"/>
    <cellStyle name="F7 4" xfId="334"/>
    <cellStyle name="F7 5" xfId="335"/>
    <cellStyle name="F7 6" xfId="336"/>
    <cellStyle name="F7 7" xfId="337"/>
    <cellStyle name="F7 8" xfId="338"/>
    <cellStyle name="F7_BGC" xfId="339"/>
    <cellStyle name="F8" xfId="340"/>
    <cellStyle name="F8 - Style6" xfId="341"/>
    <cellStyle name="F8 - Style6 2" xfId="342"/>
    <cellStyle name="F8 - Style6_BGC" xfId="343"/>
    <cellStyle name="F8 2" xfId="344"/>
    <cellStyle name="F8 3" xfId="345"/>
    <cellStyle name="F8 4" xfId="346"/>
    <cellStyle name="F8 5" xfId="347"/>
    <cellStyle name="F8 6" xfId="348"/>
    <cellStyle name="F8 7" xfId="349"/>
    <cellStyle name="F8 8" xfId="350"/>
    <cellStyle name="F8_BGC" xfId="351"/>
    <cellStyle name="Finanční0" xfId="352"/>
    <cellStyle name="Finanční0 2" xfId="353"/>
    <cellStyle name="Finanční0 3" xfId="354"/>
    <cellStyle name="Finanční0_BGC" xfId="355"/>
    <cellStyle name="Finanení0" xfId="356"/>
    <cellStyle name="Finanèní0" xfId="357"/>
    <cellStyle name="Finanení0 2" xfId="358"/>
    <cellStyle name="Finanèní0 2" xfId="359"/>
    <cellStyle name="Finanení0 3" xfId="360"/>
    <cellStyle name="Finanèní0 3" xfId="361"/>
    <cellStyle name="Finanení0 4" xfId="362"/>
    <cellStyle name="Finanèní0 4" xfId="363"/>
    <cellStyle name="Finanení0 5" xfId="364"/>
    <cellStyle name="Finanèní0 5" xfId="365"/>
    <cellStyle name="Finanení0 6" xfId="366"/>
    <cellStyle name="Finanèní0 6" xfId="367"/>
    <cellStyle name="Finanení0 7" xfId="368"/>
    <cellStyle name="Finanèní0 7" xfId="369"/>
    <cellStyle name="Finanení0 8" xfId="370"/>
    <cellStyle name="Finanèní0 8" xfId="371"/>
    <cellStyle name="Finanení0 9" xfId="372"/>
    <cellStyle name="Finanèní0 9" xfId="373"/>
    <cellStyle name="Finanení0_BGC" xfId="374"/>
    <cellStyle name="Finanèní0_BGC" xfId="375"/>
    <cellStyle name="Fixed" xfId="376"/>
    <cellStyle name="Fixed (0)" xfId="377"/>
    <cellStyle name="Fixed (0) 2" xfId="378"/>
    <cellStyle name="Fixed (0) 3" xfId="379"/>
    <cellStyle name="Fixed (0)_BGC" xfId="380"/>
    <cellStyle name="Fixed (1)" xfId="381"/>
    <cellStyle name="Fixed (1) 2" xfId="382"/>
    <cellStyle name="Fixed (1) 3" xfId="383"/>
    <cellStyle name="Fixed (1)_BGC" xfId="384"/>
    <cellStyle name="Fixed (2)" xfId="385"/>
    <cellStyle name="Fixed (2) 2" xfId="386"/>
    <cellStyle name="Fixed (2) 3" xfId="387"/>
    <cellStyle name="Fixed (2)_BGC" xfId="388"/>
    <cellStyle name="Fixed 2" xfId="389"/>
    <cellStyle name="Fixed 3" xfId="390"/>
    <cellStyle name="Fixed 4" xfId="391"/>
    <cellStyle name="Fixed 5" xfId="392"/>
    <cellStyle name="Fixed 6" xfId="393"/>
    <cellStyle name="Fixed 7" xfId="394"/>
    <cellStyle name="Fixed 8" xfId="395"/>
    <cellStyle name="Fixed 9" xfId="396"/>
    <cellStyle name="Fixed_BGC" xfId="397"/>
    <cellStyle name="fixed0 - Style4" xfId="398"/>
    <cellStyle name="fixed0 - Style4 2" xfId="399"/>
    <cellStyle name="fixed0 - Style4_BGC" xfId="400"/>
    <cellStyle name="Fixed1 - Style1" xfId="401"/>
    <cellStyle name="Fixed1 - Style1 2" xfId="402"/>
    <cellStyle name="Fixed1 - Style1_BGC" xfId="403"/>
    <cellStyle name="Fixed1 - Style2" xfId="404"/>
    <cellStyle name="Fixed1 - Style2 2" xfId="405"/>
    <cellStyle name="Fixed1 - Style2_BGC" xfId="406"/>
    <cellStyle name="Fixed2 - Style2" xfId="407"/>
    <cellStyle name="Fixed2 - Style2 2" xfId="408"/>
    <cellStyle name="Fixed2 - Style2_BGC" xfId="409"/>
    <cellStyle name="Followed Hyperlink" xfId="410"/>
    <cellStyle name="Good" xfId="411"/>
    <cellStyle name="Good 2" xfId="412"/>
    <cellStyle name="Grey" xfId="413"/>
    <cellStyle name="Grey 2" xfId="414"/>
    <cellStyle name="Grey 3" xfId="415"/>
    <cellStyle name="Grey_BGC" xfId="416"/>
    <cellStyle name="Heading 1" xfId="417"/>
    <cellStyle name="Heading 1 2" xfId="418"/>
    <cellStyle name="Heading 2" xfId="419"/>
    <cellStyle name="Heading 2 2" xfId="420"/>
    <cellStyle name="Heading 3" xfId="421"/>
    <cellStyle name="Heading 3 2" xfId="422"/>
    <cellStyle name="Heading 4" xfId="423"/>
    <cellStyle name="Heading 4 2" xfId="424"/>
    <cellStyle name="Heading1 1" xfId="425"/>
    <cellStyle name="Heading1 1 2" xfId="426"/>
    <cellStyle name="Heading1 1_BGC" xfId="427"/>
    <cellStyle name="Heading2" xfId="428"/>
    <cellStyle name="Heading2 2" xfId="429"/>
    <cellStyle name="Heading2_BGC" xfId="430"/>
    <cellStyle name="Hiperhivatkozás" xfId="431"/>
    <cellStyle name="Hipervínculo_IIF" xfId="432"/>
    <cellStyle name="Hyperlink" xfId="433"/>
    <cellStyle name="Iau?iue_Eeno1" xfId="434"/>
    <cellStyle name="Ieșire" xfId="435"/>
    <cellStyle name="Ieșire 2" xfId="436"/>
    <cellStyle name="imf-one decimal" xfId="437"/>
    <cellStyle name="imf-one decimal 2" xfId="438"/>
    <cellStyle name="imf-one decimal 3" xfId="439"/>
    <cellStyle name="imf-one decimal_BGC" xfId="440"/>
    <cellStyle name="imf-zero decimal" xfId="441"/>
    <cellStyle name="imf-zero decimal 2" xfId="442"/>
    <cellStyle name="imf-zero decimal 3" xfId="443"/>
    <cellStyle name="imf-zero decimal_BGC" xfId="444"/>
    <cellStyle name="Input" xfId="445"/>
    <cellStyle name="Input [yellow]" xfId="446"/>
    <cellStyle name="Input [yellow] 2" xfId="447"/>
    <cellStyle name="Input [yellow] 3" xfId="448"/>
    <cellStyle name="Input [yellow]_BGC" xfId="449"/>
    <cellStyle name="Input 2" xfId="450"/>
    <cellStyle name="Input 3" xfId="451"/>
    <cellStyle name="Input 4" xfId="452"/>
    <cellStyle name="Input 5" xfId="453"/>
    <cellStyle name="Input 6" xfId="454"/>
    <cellStyle name="Input 7" xfId="455"/>
    <cellStyle name="Input 8" xfId="456"/>
    <cellStyle name="Insatisfaisant" xfId="457"/>
    <cellStyle name="Insatisfaisant 2" xfId="458"/>
    <cellStyle name="Intrare" xfId="459"/>
    <cellStyle name="Intrare 2" xfId="460"/>
    <cellStyle name="Ioe?uaaaoayny aeia?nnueea" xfId="461"/>
    <cellStyle name="Îáû÷íûé_AMD" xfId="462"/>
    <cellStyle name="Îòêðûâàâøàÿñÿ ãèïåðññûëêà" xfId="463"/>
    <cellStyle name="Label" xfId="464"/>
    <cellStyle name="Label 2" xfId="465"/>
    <cellStyle name="Label_BGC" xfId="466"/>
    <cellStyle name="leftli - Style3" xfId="467"/>
    <cellStyle name="leftli - Style3 2" xfId="468"/>
    <cellStyle name="leftli - Style3_BGC" xfId="469"/>
    <cellStyle name="Linked Cell" xfId="470"/>
    <cellStyle name="Linked Cell 2" xfId="471"/>
    <cellStyle name="MacroCode" xfId="472"/>
    <cellStyle name="MacroCode 2" xfId="473"/>
    <cellStyle name="MacroCode_BGC" xfId="474"/>
    <cellStyle name="Már látott hiperhivatkozás" xfId="475"/>
    <cellStyle name="Měna0" xfId="476"/>
    <cellStyle name="Měna0 2" xfId="477"/>
    <cellStyle name="Měna0 3" xfId="478"/>
    <cellStyle name="Měna0_BGC" xfId="479"/>
    <cellStyle name="měny_DEFLÁTORY  3q 1998" xfId="480"/>
    <cellStyle name="Millares [0]_11.1.3. bis" xfId="481"/>
    <cellStyle name="Millares_11.1.3. bis" xfId="482"/>
    <cellStyle name="Milliers [0]_Encours - Apr rééch" xfId="483"/>
    <cellStyle name="Milliers_Cash flows projection" xfId="484"/>
    <cellStyle name="Mina0" xfId="485"/>
    <cellStyle name="Mìna0" xfId="486"/>
    <cellStyle name="Mina0 2" xfId="487"/>
    <cellStyle name="Mìna0 2" xfId="488"/>
    <cellStyle name="Mina0 3" xfId="489"/>
    <cellStyle name="Mìna0 3" xfId="490"/>
    <cellStyle name="Mina0 4" xfId="491"/>
    <cellStyle name="Mìna0 4" xfId="492"/>
    <cellStyle name="Mina0 5" xfId="493"/>
    <cellStyle name="Mìna0 5" xfId="494"/>
    <cellStyle name="Mina0 6" xfId="495"/>
    <cellStyle name="Mìna0 6" xfId="496"/>
    <cellStyle name="Mina0 7" xfId="497"/>
    <cellStyle name="Mìna0 7" xfId="498"/>
    <cellStyle name="Mina0 8" xfId="499"/>
    <cellStyle name="Mìna0 8" xfId="500"/>
    <cellStyle name="Mina0 9" xfId="501"/>
    <cellStyle name="Mìna0 9" xfId="502"/>
    <cellStyle name="Mina0_BGC" xfId="503"/>
    <cellStyle name="Mìna0_BGC" xfId="504"/>
    <cellStyle name="Moneda [0]_11.1.3. bis" xfId="505"/>
    <cellStyle name="Moneda_11.1.3. bis" xfId="506"/>
    <cellStyle name="Monétaire [0]_Encours - Apr rééch" xfId="507"/>
    <cellStyle name="Monétaire_Encours - Apr rééch" xfId="508"/>
    <cellStyle name="Navadno_Slo" xfId="509"/>
    <cellStyle name="Nedefinován" xfId="510"/>
    <cellStyle name="Neutral" xfId="511"/>
    <cellStyle name="Neutral 2" xfId="512"/>
    <cellStyle name="Neutre" xfId="513"/>
    <cellStyle name="Neutre 2" xfId="514"/>
    <cellStyle name="Neutru" xfId="515"/>
    <cellStyle name="Neutru 2" xfId="516"/>
    <cellStyle name="no dec" xfId="517"/>
    <cellStyle name="no dec 2" xfId="518"/>
    <cellStyle name="no dec_BGC" xfId="519"/>
    <cellStyle name="No-definido" xfId="520"/>
    <cellStyle name="No-definido 2" xfId="521"/>
    <cellStyle name="No-definido_BGC" xfId="522"/>
    <cellStyle name="Normaali_CENTRAL" xfId="523"/>
    <cellStyle name="Normal - Modelo1" xfId="524"/>
    <cellStyle name="Normal - Modelo1 2" xfId="525"/>
    <cellStyle name="Normal - Modelo1_BGC" xfId="526"/>
    <cellStyle name="Normal - Style1" xfId="527"/>
    <cellStyle name="Normal - Style1 2" xfId="528"/>
    <cellStyle name="Normal - Style1_BGC" xfId="529"/>
    <cellStyle name="Normal - Style2" xfId="530"/>
    <cellStyle name="Normal - Style2 2" xfId="531"/>
    <cellStyle name="Normal - Style2_BGC" xfId="532"/>
    <cellStyle name="Normal - Style3" xfId="533"/>
    <cellStyle name="Normal - Style3 2" xfId="534"/>
    <cellStyle name="Normal - Style3_BGC" xfId="535"/>
    <cellStyle name="Normal - Style5" xfId="536"/>
    <cellStyle name="Normal - Style5 2" xfId="537"/>
    <cellStyle name="Normal - Style5_BGC" xfId="538"/>
    <cellStyle name="Normal - Style6" xfId="539"/>
    <cellStyle name="Normal - Style6 2" xfId="540"/>
    <cellStyle name="Normal - Style6_BGC" xfId="541"/>
    <cellStyle name="Normal - Style7" xfId="542"/>
    <cellStyle name="Normal - Style7 2" xfId="543"/>
    <cellStyle name="Normal - Style7_BGC" xfId="544"/>
    <cellStyle name="Normal - Style8" xfId="545"/>
    <cellStyle name="Normal - Style8 2" xfId="546"/>
    <cellStyle name="Normal - Style8_BGC" xfId="547"/>
    <cellStyle name="Normal 10" xfId="548"/>
    <cellStyle name="Normal 11" xfId="549"/>
    <cellStyle name="Normal 12" xfId="550"/>
    <cellStyle name="Normal 13" xfId="551"/>
    <cellStyle name="Normal 14" xfId="552"/>
    <cellStyle name="Normal 15" xfId="553"/>
    <cellStyle name="Normal 16" xfId="554"/>
    <cellStyle name="Normal 2" xfId="555"/>
    <cellStyle name="Normal 2 2" xfId="556"/>
    <cellStyle name="Normal 3" xfId="557"/>
    <cellStyle name="Normal 3 2" xfId="558"/>
    <cellStyle name="Normal 4" xfId="559"/>
    <cellStyle name="Normal 4 2" xfId="560"/>
    <cellStyle name="Normal 5" xfId="561"/>
    <cellStyle name="Normal 6" xfId="562"/>
    <cellStyle name="Normal 7" xfId="563"/>
    <cellStyle name="Normal 8" xfId="564"/>
    <cellStyle name="Normal 9" xfId="565"/>
    <cellStyle name="Normal Table" xfId="566"/>
    <cellStyle name="Normal Table 2" xfId="567"/>
    <cellStyle name="Normal Table 3" xfId="568"/>
    <cellStyle name="Normal Table_BGC" xfId="569"/>
    <cellStyle name="Normál_10mell99" xfId="570"/>
    <cellStyle name="Normal_BGC" xfId="571"/>
    <cellStyle name="Normal_realizari.bugete.2005" xfId="572"/>
    <cellStyle name="Normal_realizari.bugete.2005 2" xfId="573"/>
    <cellStyle name="Normal_Trim I Cheltuiala de personal buget de stat 2011" xfId="574"/>
    <cellStyle name="Normal_Trim I Cheltuiala de personal buget de stat 2011 2" xfId="575"/>
    <cellStyle name="Normal_Trim I executie 2011 BGC 2" xfId="576"/>
    <cellStyle name="normálne_HDP-OD~1" xfId="577"/>
    <cellStyle name="normální_agricult_1" xfId="578"/>
    <cellStyle name="Normßl - Style1" xfId="579"/>
    <cellStyle name="Normßl - Style1 2" xfId="580"/>
    <cellStyle name="Normßl - Style1 3" xfId="581"/>
    <cellStyle name="Normßl - Style1_BGC" xfId="582"/>
    <cellStyle name="Notă" xfId="583"/>
    <cellStyle name="Notă 2" xfId="584"/>
    <cellStyle name="Note" xfId="585"/>
    <cellStyle name="Note 2" xfId="586"/>
    <cellStyle name="Ôèíàíñîâûé_Tranche" xfId="587"/>
    <cellStyle name="Output" xfId="588"/>
    <cellStyle name="Output 2" xfId="589"/>
    <cellStyle name="Pénznem [0]_10mell99" xfId="590"/>
    <cellStyle name="Pénznem_10mell99" xfId="591"/>
    <cellStyle name="Percen - Style1" xfId="592"/>
    <cellStyle name="Percen - Style1 2" xfId="593"/>
    <cellStyle name="Percen - Style1_BGC" xfId="594"/>
    <cellStyle name="Percent" xfId="595"/>
    <cellStyle name="Percent [2]" xfId="596"/>
    <cellStyle name="Percent [2] 2" xfId="597"/>
    <cellStyle name="Percent [2] 3" xfId="598"/>
    <cellStyle name="Percent [2]_BGC" xfId="599"/>
    <cellStyle name="Percent 2" xfId="600"/>
    <cellStyle name="Percent 2 2" xfId="601"/>
    <cellStyle name="Percent_Trim I executie 2011 BGC 2" xfId="602"/>
    <cellStyle name="percentage difference" xfId="603"/>
    <cellStyle name="percentage difference 2" xfId="604"/>
    <cellStyle name="percentage difference 3" xfId="605"/>
    <cellStyle name="percentage difference one decimal" xfId="606"/>
    <cellStyle name="percentage difference one decimal 2" xfId="607"/>
    <cellStyle name="percentage difference one decimal 3" xfId="608"/>
    <cellStyle name="percentage difference one decimal_BGC" xfId="609"/>
    <cellStyle name="percentage difference zero decimal" xfId="610"/>
    <cellStyle name="percentage difference zero decimal 2" xfId="611"/>
    <cellStyle name="percentage difference zero decimal 3" xfId="612"/>
    <cellStyle name="percentage difference zero decimal_BGC" xfId="613"/>
    <cellStyle name="percentage difference_BGC" xfId="614"/>
    <cellStyle name="Pevný" xfId="615"/>
    <cellStyle name="Pevný 2" xfId="616"/>
    <cellStyle name="Pevný 3" xfId="617"/>
    <cellStyle name="Pevný_BGC" xfId="618"/>
    <cellStyle name="Presentation" xfId="619"/>
    <cellStyle name="Presentation 2" xfId="620"/>
    <cellStyle name="Presentation 3" xfId="621"/>
    <cellStyle name="Presentation_BGC" xfId="622"/>
    <cellStyle name="Publication" xfId="623"/>
    <cellStyle name="Publication 2" xfId="624"/>
    <cellStyle name="Publication_BGC" xfId="625"/>
    <cellStyle name="Red Text" xfId="626"/>
    <cellStyle name="Red Text 2" xfId="627"/>
    <cellStyle name="Red Text_BGC" xfId="628"/>
    <cellStyle name="reduced" xfId="629"/>
    <cellStyle name="reduced 2" xfId="630"/>
    <cellStyle name="reduced_BGC" xfId="631"/>
    <cellStyle name="s1" xfId="632"/>
    <cellStyle name="s1 2" xfId="633"/>
    <cellStyle name="Satisfaisant" xfId="634"/>
    <cellStyle name="Satisfaisant 2" xfId="635"/>
    <cellStyle name="Sortie" xfId="636"/>
    <cellStyle name="Sortie 2" xfId="637"/>
    <cellStyle name="Standard_laroux" xfId="638"/>
    <cellStyle name="STYL1 - Style1" xfId="639"/>
    <cellStyle name="STYL1 - Style1 2" xfId="640"/>
    <cellStyle name="STYL1 - Style1_BGC" xfId="641"/>
    <cellStyle name="Style1" xfId="642"/>
    <cellStyle name="Style1 2" xfId="643"/>
    <cellStyle name="Style1_BGC" xfId="644"/>
    <cellStyle name="Text" xfId="645"/>
    <cellStyle name="Text 2" xfId="646"/>
    <cellStyle name="Text 3" xfId="647"/>
    <cellStyle name="Text avertisment" xfId="648"/>
    <cellStyle name="text BoldBlack" xfId="649"/>
    <cellStyle name="text BoldUnderline" xfId="650"/>
    <cellStyle name="text BoldUnderlineER" xfId="651"/>
    <cellStyle name="text BoldUndlnBlack" xfId="652"/>
    <cellStyle name="Text explicativ" xfId="653"/>
    <cellStyle name="text LightGreen" xfId="654"/>
    <cellStyle name="Text_BGC" xfId="655"/>
    <cellStyle name="Texte explicatif" xfId="656"/>
    <cellStyle name="Texte explicatif 2" xfId="657"/>
    <cellStyle name="Title" xfId="658"/>
    <cellStyle name="Title 2" xfId="659"/>
    <cellStyle name="Titlu" xfId="660"/>
    <cellStyle name="Titlu 1" xfId="661"/>
    <cellStyle name="Titlu 2" xfId="662"/>
    <cellStyle name="Titlu 3" xfId="663"/>
    <cellStyle name="Titlu 4" xfId="664"/>
    <cellStyle name="Titre" xfId="665"/>
    <cellStyle name="Titre 2" xfId="666"/>
    <cellStyle name="Titre 1" xfId="667"/>
    <cellStyle name="Titre 1 2" xfId="668"/>
    <cellStyle name="Titre 2" xfId="669"/>
    <cellStyle name="Titre 2 2" xfId="670"/>
    <cellStyle name="Titre 3" xfId="671"/>
    <cellStyle name="Titre 3 2" xfId="672"/>
    <cellStyle name="Titre 4" xfId="673"/>
    <cellStyle name="Titre 4 2" xfId="674"/>
    <cellStyle name="TopGrey" xfId="675"/>
    <cellStyle name="TopGrey 2" xfId="676"/>
    <cellStyle name="TopGrey_BGC" xfId="677"/>
    <cellStyle name="Total" xfId="678"/>
    <cellStyle name="Total 2" xfId="679"/>
    <cellStyle name="Undefiniert" xfId="680"/>
    <cellStyle name="Undefiniert 2" xfId="681"/>
    <cellStyle name="Undefiniert_BGC" xfId="682"/>
    <cellStyle name="ux?_x0018_Normal_laroux_7_laroux_1?&quot;Normal_laroux_7_laroux_1_²ðò²Ê´²ÜÎ?_x001F_Normal_laroux_7_laroux_1_²ÜºÈÆø?0*Normal_laro" xfId="683"/>
    <cellStyle name="ux_1_²ÜºÈÆø (³é³Ýó Ø.)?_x0007_!ß&quot;VQ_x0006_?_x0006_?ults?_x0006_$Currency [0]_laroux_5_results_Sheet1?_x001C_Currency [0]_laroux_5_Sheet1?_x0015_Cur" xfId="684"/>
    <cellStyle name="Verificare celulă" xfId="685"/>
    <cellStyle name="Verificare celulă 2" xfId="686"/>
    <cellStyle name="Vérification" xfId="687"/>
    <cellStyle name="Vérification 2" xfId="688"/>
    <cellStyle name="Virgulă_BGC  OCT  2010 " xfId="689"/>
    <cellStyle name="Währung [0]_laroux" xfId="690"/>
    <cellStyle name="Währung_laroux" xfId="691"/>
    <cellStyle name="Warning Text" xfId="692"/>
    <cellStyle name="Warning Text 2" xfId="693"/>
    <cellStyle name="WebAnchor1" xfId="694"/>
    <cellStyle name="WebAnchor1 2" xfId="695"/>
    <cellStyle name="WebAnchor1 3" xfId="696"/>
    <cellStyle name="WebAnchor1_BGC" xfId="697"/>
    <cellStyle name="WebAnchor2" xfId="698"/>
    <cellStyle name="WebAnchor2 2" xfId="699"/>
    <cellStyle name="WebAnchor2 3" xfId="700"/>
    <cellStyle name="WebAnchor2_BGC" xfId="701"/>
    <cellStyle name="WebAnchor3" xfId="702"/>
    <cellStyle name="WebAnchor3 2" xfId="703"/>
    <cellStyle name="WebAnchor3 3" xfId="704"/>
    <cellStyle name="WebAnchor3_BGC" xfId="705"/>
    <cellStyle name="WebAnchor4" xfId="706"/>
    <cellStyle name="WebAnchor4 2" xfId="707"/>
    <cellStyle name="WebAnchor4 3" xfId="708"/>
    <cellStyle name="WebAnchor4_BGC" xfId="709"/>
    <cellStyle name="WebAnchor5" xfId="710"/>
    <cellStyle name="WebAnchor5 2" xfId="711"/>
    <cellStyle name="WebAnchor5 3" xfId="712"/>
    <cellStyle name="WebAnchor5_BGC" xfId="713"/>
    <cellStyle name="WebAnchor6" xfId="714"/>
    <cellStyle name="WebAnchor6 2" xfId="715"/>
    <cellStyle name="WebAnchor6 3" xfId="716"/>
    <cellStyle name="WebAnchor6_BGC" xfId="717"/>
    <cellStyle name="WebAnchor7" xfId="718"/>
    <cellStyle name="WebAnchor7 2" xfId="719"/>
    <cellStyle name="WebAnchor7 3" xfId="720"/>
    <cellStyle name="WebAnchor7_BGC" xfId="721"/>
    <cellStyle name="Webexclude" xfId="722"/>
    <cellStyle name="Webexclude 2" xfId="723"/>
    <cellStyle name="Webexclude 3" xfId="724"/>
    <cellStyle name="Webexclude_BGC" xfId="725"/>
    <cellStyle name="WebFN" xfId="726"/>
    <cellStyle name="WebFN 2" xfId="727"/>
    <cellStyle name="WebFN_BGC" xfId="728"/>
    <cellStyle name="WebFN1" xfId="729"/>
    <cellStyle name="WebFN1 2" xfId="730"/>
    <cellStyle name="WebFN1 3" xfId="731"/>
    <cellStyle name="WebFN1_BGC" xfId="732"/>
    <cellStyle name="WebFN2" xfId="733"/>
    <cellStyle name="WebFN2 2" xfId="734"/>
    <cellStyle name="WebFN2 3" xfId="735"/>
    <cellStyle name="WebFN2_BGC" xfId="736"/>
    <cellStyle name="WebFN3" xfId="737"/>
    <cellStyle name="WebFN3 2" xfId="738"/>
    <cellStyle name="WebFN3 3" xfId="739"/>
    <cellStyle name="WebFN3_BGC" xfId="740"/>
    <cellStyle name="WebFN4" xfId="741"/>
    <cellStyle name="WebFN4 2" xfId="742"/>
    <cellStyle name="WebFN4 3" xfId="743"/>
    <cellStyle name="WebFN4_BGC" xfId="744"/>
    <cellStyle name="WebHR" xfId="745"/>
    <cellStyle name="WebHR 2" xfId="746"/>
    <cellStyle name="WebHR 3" xfId="747"/>
    <cellStyle name="WebHR_BGC" xfId="748"/>
    <cellStyle name="WebIndent1" xfId="749"/>
    <cellStyle name="WebIndent1 2" xfId="750"/>
    <cellStyle name="WebIndent1 3" xfId="751"/>
    <cellStyle name="WebIndent1_BGC" xfId="752"/>
    <cellStyle name="WebIndent1wFN3" xfId="753"/>
    <cellStyle name="WebIndent1wFN3 2" xfId="754"/>
    <cellStyle name="WebIndent1wFN3 3" xfId="755"/>
    <cellStyle name="WebIndent1wFN3_BGC" xfId="756"/>
    <cellStyle name="WebIndent2" xfId="757"/>
    <cellStyle name="WebIndent2 2" xfId="758"/>
    <cellStyle name="WebIndent2 3" xfId="759"/>
    <cellStyle name="WebIndent2_BGC" xfId="760"/>
    <cellStyle name="WebNoBR" xfId="761"/>
    <cellStyle name="WebNoBR 2" xfId="762"/>
    <cellStyle name="WebNoBR 3" xfId="763"/>
    <cellStyle name="WebNoBR_BGC" xfId="764"/>
    <cellStyle name="Záhlaví 1" xfId="765"/>
    <cellStyle name="Záhlaví 2" xfId="766"/>
    <cellStyle name="zero" xfId="767"/>
    <cellStyle name="zero 2" xfId="768"/>
    <cellStyle name="zero_BGC" xfId="769"/>
    <cellStyle name="ДАТА" xfId="770"/>
    <cellStyle name="ДАТА 2" xfId="771"/>
    <cellStyle name="ДАТА_BGC" xfId="772"/>
    <cellStyle name="Денежный [0]_453" xfId="773"/>
    <cellStyle name="Денежный_453" xfId="774"/>
    <cellStyle name="ЗАГОЛОВОК1" xfId="775"/>
    <cellStyle name="ЗАГОЛОВОК1 2" xfId="776"/>
    <cellStyle name="ЗАГОЛОВОК1_BGC" xfId="777"/>
    <cellStyle name="ЗАГОЛОВОК2" xfId="778"/>
    <cellStyle name="ЗАГОЛОВОК2 2" xfId="779"/>
    <cellStyle name="ЗАГОЛОВОК2_BGC" xfId="780"/>
    <cellStyle name="ИТОГОВЫЙ" xfId="781"/>
    <cellStyle name="ИТОГОВЫЙ 2" xfId="782"/>
    <cellStyle name="ИТОГОВЫЙ_BGC" xfId="783"/>
    <cellStyle name="Обычный_02-682" xfId="784"/>
    <cellStyle name="Открывавшаяся гиперссылка_Table_B_1999_2000_2001" xfId="785"/>
    <cellStyle name="ПРОЦЕНТНЫЙ_BOPENGC" xfId="786"/>
    <cellStyle name="ТЕКСТ" xfId="787"/>
    <cellStyle name="ТЕКСТ 2" xfId="788"/>
    <cellStyle name="ТЕКСТ_BGC" xfId="789"/>
    <cellStyle name="Тысячи [0]_Dk98" xfId="790"/>
    <cellStyle name="Тысячи_Dk98" xfId="791"/>
    <cellStyle name="УровеньСтолб_1_Структура державного боргу" xfId="792"/>
    <cellStyle name="УровеньСтрок_1_Структура державного боргу" xfId="793"/>
    <cellStyle name="ФИКСИРОВАННЫЙ" xfId="794"/>
    <cellStyle name="ФИКСИРОВАННЫЙ 2" xfId="795"/>
    <cellStyle name="ФИКСИРОВАННЫЙ_BGC" xfId="796"/>
    <cellStyle name="Финансовый [0]_453" xfId="797"/>
    <cellStyle name="Финансовый_1 квартал-уточ.платежі" xfId="7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8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28.421875" style="134" customWidth="1"/>
    <col min="2" max="2" width="14.00390625" style="134" customWidth="1"/>
    <col min="3" max="3" width="4.28125" style="134" customWidth="1"/>
    <col min="4" max="4" width="13.57421875" style="134" customWidth="1"/>
    <col min="5" max="5" width="4.421875" style="134" customWidth="1"/>
    <col min="6" max="6" width="12.8515625" style="134" customWidth="1"/>
    <col min="7" max="7" width="11.140625" style="134" hidden="1" customWidth="1"/>
    <col min="8" max="8" width="9.7109375" style="134" hidden="1" customWidth="1"/>
    <col min="9" max="9" width="11.140625" style="134" hidden="1" customWidth="1"/>
    <col min="10" max="16384" width="8.8515625" style="134" customWidth="1"/>
  </cols>
  <sheetData>
    <row r="1" spans="1:19" ht="12.75">
      <c r="A1" s="132"/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2.75">
      <c r="A2" s="132"/>
      <c r="B2" s="132"/>
      <c r="C2" s="132"/>
      <c r="D2" s="132"/>
      <c r="E2" s="132"/>
      <c r="F2" s="135" t="s">
        <v>44</v>
      </c>
      <c r="G2" s="132"/>
      <c r="H2" s="132"/>
      <c r="I2" s="132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5">
      <c r="A3" s="234"/>
      <c r="B3" s="234"/>
      <c r="C3" s="234"/>
      <c r="D3" s="234"/>
      <c r="E3" s="234"/>
      <c r="F3" s="234"/>
      <c r="G3" s="234"/>
      <c r="H3" s="234"/>
      <c r="I3" s="234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22.5" customHeight="1">
      <c r="A4" s="235" t="s">
        <v>45</v>
      </c>
      <c r="B4" s="235"/>
      <c r="C4" s="235"/>
      <c r="D4" s="235"/>
      <c r="E4" s="235"/>
      <c r="F4" s="235"/>
      <c r="G4" s="235"/>
      <c r="H4" s="235"/>
      <c r="I4" s="235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13.5">
      <c r="A5" s="236" t="s">
        <v>150</v>
      </c>
      <c r="B5" s="236"/>
      <c r="C5" s="236"/>
      <c r="D5" s="236"/>
      <c r="E5" s="236"/>
      <c r="F5" s="236"/>
      <c r="G5" s="236"/>
      <c r="H5" s="236"/>
      <c r="I5" s="236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33" customHeight="1">
      <c r="A6" s="132"/>
      <c r="B6" s="132"/>
      <c r="C6" s="132"/>
      <c r="D6" s="132"/>
      <c r="E6" s="132"/>
      <c r="F6" s="132"/>
      <c r="G6" s="132"/>
      <c r="H6" s="132"/>
      <c r="I6" s="132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9" ht="13.5" thickBot="1">
      <c r="A7" s="217"/>
      <c r="B7" s="217"/>
      <c r="C7" s="217"/>
      <c r="D7" s="217"/>
      <c r="E7" s="217"/>
      <c r="F7" s="218" t="s">
        <v>46</v>
      </c>
      <c r="G7" s="136"/>
      <c r="H7" s="136"/>
      <c r="I7" s="136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ht="13.5" thickTop="1">
      <c r="A8" s="138"/>
      <c r="B8" s="138"/>
      <c r="C8" s="138"/>
      <c r="D8" s="138"/>
      <c r="E8" s="138"/>
      <c r="F8" s="138"/>
      <c r="G8" s="137"/>
      <c r="H8" s="137"/>
      <c r="I8" s="137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12.75">
      <c r="A9" s="138"/>
      <c r="B9" s="139" t="s">
        <v>47</v>
      </c>
      <c r="C9" s="139"/>
      <c r="D9" s="139" t="s">
        <v>48</v>
      </c>
      <c r="E9" s="139"/>
      <c r="F9" s="139" t="s">
        <v>49</v>
      </c>
      <c r="G9" s="140" t="s">
        <v>47</v>
      </c>
      <c r="H9" s="140" t="s">
        <v>48</v>
      </c>
      <c r="I9" s="140" t="s">
        <v>49</v>
      </c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19" ht="12.75">
      <c r="A10" s="141"/>
      <c r="B10" s="142"/>
      <c r="C10" s="142"/>
      <c r="D10" s="142"/>
      <c r="E10" s="142"/>
      <c r="F10" s="142"/>
      <c r="G10" s="143"/>
      <c r="H10" s="143"/>
      <c r="I10" s="14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19" ht="13.5" thickBot="1">
      <c r="A11" s="144"/>
      <c r="B11" s="145">
        <v>1</v>
      </c>
      <c r="C11" s="145"/>
      <c r="D11" s="145">
        <v>2</v>
      </c>
      <c r="E11" s="145"/>
      <c r="F11" s="145" t="s">
        <v>50</v>
      </c>
      <c r="G11" s="146" t="s">
        <v>51</v>
      </c>
      <c r="H11" s="146" t="s">
        <v>52</v>
      </c>
      <c r="I11" s="146" t="s">
        <v>53</v>
      </c>
      <c r="J11" s="133"/>
      <c r="K11" s="133"/>
      <c r="L11" s="133"/>
      <c r="M11" s="133"/>
      <c r="N11" s="133"/>
      <c r="O11" s="133"/>
      <c r="P11" s="133"/>
      <c r="Q11" s="133"/>
      <c r="R11" s="133"/>
      <c r="S11" s="133"/>
    </row>
    <row r="12" spans="1:19" ht="24" customHeight="1">
      <c r="A12" s="147" t="s">
        <v>54</v>
      </c>
      <c r="B12" s="148">
        <v>945004</v>
      </c>
      <c r="C12" s="149"/>
      <c r="D12" s="149"/>
      <c r="E12" s="149"/>
      <c r="F12" s="149"/>
      <c r="J12" s="133"/>
      <c r="K12" s="133"/>
      <c r="L12" s="133"/>
      <c r="M12" s="133"/>
      <c r="N12" s="133"/>
      <c r="O12" s="133"/>
      <c r="P12" s="133"/>
      <c r="Q12" s="133"/>
      <c r="R12" s="133"/>
      <c r="S12" s="133"/>
    </row>
    <row r="13" spans="1:19" ht="34.5" customHeight="1">
      <c r="A13" s="150" t="s">
        <v>158</v>
      </c>
      <c r="B13" s="151">
        <v>296764.214</v>
      </c>
      <c r="C13" s="151"/>
      <c r="D13" s="151">
        <v>324830.716</v>
      </c>
      <c r="E13" s="151"/>
      <c r="F13" s="151">
        <f>B13-D13</f>
        <v>-28066.502000000037</v>
      </c>
      <c r="G13" s="152">
        <v>52469.84499999997</v>
      </c>
      <c r="H13" s="152">
        <v>66914.7985</v>
      </c>
      <c r="I13" s="152">
        <v>-14444.953500000032</v>
      </c>
      <c r="J13" s="153"/>
      <c r="K13" s="153"/>
      <c r="L13" s="133"/>
      <c r="M13" s="133"/>
      <c r="N13" s="133"/>
      <c r="O13" s="133"/>
      <c r="P13" s="133"/>
      <c r="Q13" s="133"/>
      <c r="R13" s="133"/>
      <c r="S13" s="133"/>
    </row>
    <row r="14" spans="1:19" ht="24" customHeight="1" thickBot="1">
      <c r="A14" s="154" t="s">
        <v>3</v>
      </c>
      <c r="B14" s="155">
        <f>B13/B12*100</f>
        <v>31.403487604285267</v>
      </c>
      <c r="C14" s="155"/>
      <c r="D14" s="155">
        <f>D13/B12*100</f>
        <v>34.373475244549226</v>
      </c>
      <c r="E14" s="156"/>
      <c r="F14" s="157">
        <f>F13/B12*100</f>
        <v>-2.9699876402639607</v>
      </c>
      <c r="J14" s="133"/>
      <c r="K14" s="133"/>
      <c r="L14" s="158"/>
      <c r="M14" s="133"/>
      <c r="N14" s="133"/>
      <c r="O14" s="133"/>
      <c r="P14" s="133"/>
      <c r="Q14" s="133"/>
      <c r="R14" s="133"/>
      <c r="S14" s="133"/>
    </row>
    <row r="15" spans="1:19" ht="34.5" customHeight="1">
      <c r="A15" s="159" t="s">
        <v>159</v>
      </c>
      <c r="B15" s="160">
        <v>77788.61799999999</v>
      </c>
      <c r="C15" s="160"/>
      <c r="D15" s="160">
        <v>84552.41600000003</v>
      </c>
      <c r="E15" s="161"/>
      <c r="F15" s="162">
        <f>B15-D15</f>
        <v>-6763.798000000039</v>
      </c>
      <c r="G15" s="163">
        <v>16945.7</v>
      </c>
      <c r="H15" s="163">
        <v>24614.3</v>
      </c>
      <c r="I15" s="163">
        <v>-7668.599999999991</v>
      </c>
      <c r="J15" s="133"/>
      <c r="K15" s="153"/>
      <c r="L15" s="158"/>
      <c r="M15" s="133"/>
      <c r="N15" s="133"/>
      <c r="O15" s="133"/>
      <c r="P15" s="133"/>
      <c r="Q15" s="133"/>
      <c r="R15" s="133"/>
      <c r="S15" s="133"/>
    </row>
    <row r="16" spans="1:19" ht="17.25" customHeight="1">
      <c r="A16" s="164" t="s">
        <v>160</v>
      </c>
      <c r="B16" s="161">
        <f>B15/B13*100</f>
        <v>26.21226358512351</v>
      </c>
      <c r="C16" s="161"/>
      <c r="D16" s="161">
        <f>D15/D13*100</f>
        <v>26.029686182756194</v>
      </c>
      <c r="E16" s="161"/>
      <c r="F16" s="161">
        <f>F15/F13*100</f>
        <v>24.0991841448572</v>
      </c>
      <c r="G16" s="163"/>
      <c r="H16" s="163"/>
      <c r="I16" s="163"/>
      <c r="J16" s="133"/>
      <c r="K16" s="133"/>
      <c r="L16" s="158"/>
      <c r="M16" s="133"/>
      <c r="N16" s="133"/>
      <c r="O16" s="133"/>
      <c r="P16" s="133"/>
      <c r="Q16" s="133"/>
      <c r="R16" s="133"/>
      <c r="S16" s="133"/>
    </row>
    <row r="17" spans="1:19" ht="22.5" customHeight="1" thickBot="1">
      <c r="A17" s="154" t="s">
        <v>3</v>
      </c>
      <c r="B17" s="155">
        <f>B15/B12*100</f>
        <v>8.231564945756842</v>
      </c>
      <c r="C17" s="165"/>
      <c r="D17" s="155">
        <f>D15/B12*100</f>
        <v>8.947307736263554</v>
      </c>
      <c r="E17" s="165"/>
      <c r="F17" s="166">
        <f>F15/B12*100</f>
        <v>-0.715742790506711</v>
      </c>
      <c r="J17" s="158"/>
      <c r="K17" s="133"/>
      <c r="L17" s="158"/>
      <c r="M17" s="133"/>
      <c r="N17" s="133"/>
      <c r="O17" s="133"/>
      <c r="P17" s="133"/>
      <c r="Q17" s="133"/>
      <c r="R17" s="133"/>
      <c r="S17" s="133"/>
    </row>
    <row r="18" spans="1:19" ht="34.5" customHeight="1">
      <c r="A18" s="167" t="s">
        <v>161</v>
      </c>
      <c r="B18" s="168">
        <v>72909.9973403</v>
      </c>
      <c r="C18" s="161"/>
      <c r="D18" s="168">
        <v>74710.41880489</v>
      </c>
      <c r="E18" s="161"/>
      <c r="F18" s="168">
        <f>B18-D18</f>
        <v>-1800.421464589992</v>
      </c>
      <c r="G18" s="163">
        <v>9396.774575</v>
      </c>
      <c r="H18" s="163">
        <v>16492.518997999996</v>
      </c>
      <c r="I18" s="163">
        <v>-7095.7444229999965</v>
      </c>
      <c r="J18" s="133"/>
      <c r="K18" s="133"/>
      <c r="L18" s="158"/>
      <c r="M18" s="133"/>
      <c r="N18" s="133"/>
      <c r="O18" s="133"/>
      <c r="P18" s="133"/>
      <c r="Q18" s="133"/>
      <c r="R18" s="133"/>
      <c r="S18" s="133"/>
    </row>
    <row r="19" spans="1:19" ht="18" customHeight="1">
      <c r="A19" s="164" t="s">
        <v>160</v>
      </c>
      <c r="B19" s="161">
        <f>B18/B13*100</f>
        <v>24.568325256461012</v>
      </c>
      <c r="C19" s="161"/>
      <c r="D19" s="161">
        <f>D18/D13*100</f>
        <v>22.999801165629297</v>
      </c>
      <c r="E19" s="161"/>
      <c r="F19" s="161">
        <f>F18/F13*100</f>
        <v>6.414840953781805</v>
      </c>
      <c r="G19" s="163"/>
      <c r="H19" s="163"/>
      <c r="I19" s="163"/>
      <c r="J19" s="133"/>
      <c r="K19" s="133"/>
      <c r="L19" s="158"/>
      <c r="M19" s="133"/>
      <c r="N19" s="153"/>
      <c r="O19" s="133"/>
      <c r="P19" s="133"/>
      <c r="Q19" s="133"/>
      <c r="R19" s="133"/>
      <c r="S19" s="133"/>
    </row>
    <row r="20" spans="1:19" ht="18" customHeight="1">
      <c r="A20" s="164" t="s">
        <v>162</v>
      </c>
      <c r="B20" s="161">
        <f>B18/B15*100</f>
        <v>93.7283618283333</v>
      </c>
      <c r="C20" s="161"/>
      <c r="D20" s="161">
        <f>D18/D15*100</f>
        <v>88.35988649323748</v>
      </c>
      <c r="E20" s="161"/>
      <c r="F20" s="161">
        <f>F18/F15*100</f>
        <v>26.618498432241495</v>
      </c>
      <c r="G20" s="163"/>
      <c r="H20" s="163"/>
      <c r="I20" s="163"/>
      <c r="J20" s="133"/>
      <c r="K20" s="133"/>
      <c r="L20" s="158"/>
      <c r="M20" s="133"/>
      <c r="N20" s="133"/>
      <c r="O20" s="133"/>
      <c r="P20" s="133"/>
      <c r="Q20" s="133"/>
      <c r="R20" s="133"/>
      <c r="S20" s="133"/>
    </row>
    <row r="21" spans="1:19" ht="24.75" customHeight="1" thickBot="1">
      <c r="A21" s="225" t="s">
        <v>3</v>
      </c>
      <c r="B21" s="226">
        <f>B18/B12*100</f>
        <v>7.715310976493221</v>
      </c>
      <c r="C21" s="227"/>
      <c r="D21" s="226">
        <f>D18/B12*100</f>
        <v>7.905830959963132</v>
      </c>
      <c r="E21" s="227"/>
      <c r="F21" s="228">
        <f>B21-D21</f>
        <v>-0.19051998346991095</v>
      </c>
      <c r="J21" s="133"/>
      <c r="K21" s="169"/>
      <c r="L21" s="158"/>
      <c r="M21" s="153"/>
      <c r="N21" s="133"/>
      <c r="O21" s="133"/>
      <c r="P21" s="133"/>
      <c r="Q21" s="133"/>
      <c r="R21" s="133"/>
      <c r="S21" s="133"/>
    </row>
    <row r="22" spans="1:19" ht="12.75" customHeight="1" thickTop="1">
      <c r="A22" s="219"/>
      <c r="B22" s="220"/>
      <c r="C22" s="220"/>
      <c r="D22" s="220"/>
      <c r="E22" s="220"/>
      <c r="F22" s="220"/>
      <c r="G22" s="163">
        <v>14049.84</v>
      </c>
      <c r="H22" s="163">
        <v>19063.1</v>
      </c>
      <c r="I22" s="163">
        <v>-5013.26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spans="1:19" ht="12.75">
      <c r="A23" s="221"/>
      <c r="B23" s="220"/>
      <c r="C23" s="220"/>
      <c r="D23" s="220"/>
      <c r="E23" s="220"/>
      <c r="F23" s="220"/>
      <c r="G23" s="163"/>
      <c r="H23" s="163"/>
      <c r="I23" s="163"/>
      <c r="J23" s="133"/>
      <c r="K23" s="133"/>
      <c r="L23" s="133"/>
      <c r="M23" s="133"/>
      <c r="N23" s="133"/>
      <c r="O23" s="133"/>
      <c r="P23" s="133"/>
      <c r="Q23" s="133"/>
      <c r="R23" s="133"/>
      <c r="S23" s="133"/>
    </row>
    <row r="24" spans="1:19" ht="12.75">
      <c r="A24" s="221"/>
      <c r="B24" s="222"/>
      <c r="C24" s="220"/>
      <c r="D24" s="223"/>
      <c r="E24" s="220"/>
      <c r="F24" s="223"/>
      <c r="G24" s="170"/>
      <c r="H24" s="170"/>
      <c r="I24" s="170"/>
      <c r="J24" s="133"/>
      <c r="K24" s="133"/>
      <c r="L24" s="133"/>
      <c r="M24" s="133"/>
      <c r="N24" s="133"/>
      <c r="O24" s="133"/>
      <c r="P24" s="133"/>
      <c r="Q24" s="133"/>
      <c r="R24" s="133"/>
      <c r="S24" s="133"/>
    </row>
    <row r="25" spans="1:19" ht="12.75" customHeight="1">
      <c r="A25" s="219"/>
      <c r="B25" s="220"/>
      <c r="C25" s="220"/>
      <c r="D25" s="220"/>
      <c r="E25" s="220"/>
      <c r="F25" s="220"/>
      <c r="G25" s="163">
        <v>9259.3</v>
      </c>
      <c r="H25" s="163">
        <v>2808.2</v>
      </c>
      <c r="I25" s="163">
        <v>6451.1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3"/>
    </row>
    <row r="26" spans="1:19" ht="12.75">
      <c r="A26" s="221"/>
      <c r="B26" s="222"/>
      <c r="C26" s="222"/>
      <c r="D26" s="222"/>
      <c r="E26" s="222"/>
      <c r="F26" s="220"/>
      <c r="G26" s="171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spans="1:19" ht="12.75">
      <c r="A27" s="221"/>
      <c r="B27" s="222"/>
      <c r="C27" s="224"/>
      <c r="D27" s="223"/>
      <c r="E27" s="224"/>
      <c r="F27" s="223"/>
      <c r="G27" s="143"/>
      <c r="H27" s="143"/>
      <c r="I27" s="143"/>
      <c r="J27" s="133"/>
      <c r="K27" s="133"/>
      <c r="L27" s="133"/>
      <c r="M27" s="133"/>
      <c r="N27" s="133"/>
      <c r="O27" s="133"/>
      <c r="P27" s="133"/>
      <c r="Q27" s="133"/>
      <c r="R27" s="133"/>
      <c r="S27" s="133"/>
    </row>
    <row r="28" spans="1:19" ht="6.75" customHeight="1">
      <c r="A28" s="224"/>
      <c r="B28" s="224"/>
      <c r="C28" s="224"/>
      <c r="D28" s="224"/>
      <c r="E28" s="224"/>
      <c r="F28" s="224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pans="10:19" ht="12.75">
      <c r="J29" s="133"/>
      <c r="K29" s="133"/>
      <c r="L29" s="133"/>
      <c r="M29" s="133"/>
      <c r="N29" s="133"/>
      <c r="O29" s="133"/>
      <c r="P29" s="133"/>
      <c r="Q29" s="133"/>
      <c r="R29" s="133"/>
      <c r="S29" s="133"/>
    </row>
    <row r="30" spans="10:19" ht="12.75">
      <c r="J30" s="133"/>
      <c r="K30" s="133"/>
      <c r="L30" s="133"/>
      <c r="M30" s="133"/>
      <c r="N30" s="133"/>
      <c r="O30" s="133"/>
      <c r="P30" s="133"/>
      <c r="Q30" s="133"/>
      <c r="R30" s="133"/>
      <c r="S30" s="133"/>
    </row>
    <row r="31" spans="10:19" ht="12.75">
      <c r="J31" s="133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0:19" ht="12.75">
      <c r="J32" s="133"/>
      <c r="K32" s="133"/>
      <c r="L32" s="133"/>
      <c r="M32" s="133"/>
      <c r="N32" s="133"/>
      <c r="O32" s="133"/>
      <c r="P32" s="133"/>
      <c r="Q32" s="133"/>
      <c r="R32" s="133"/>
      <c r="S32" s="133"/>
    </row>
    <row r="33" spans="10:19" ht="12.75"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10:19" ht="12.75">
      <c r="J34" s="133"/>
      <c r="K34" s="133"/>
      <c r="L34" s="133"/>
      <c r="M34" s="133"/>
      <c r="N34" s="133"/>
      <c r="O34" s="133"/>
      <c r="P34" s="133"/>
      <c r="Q34" s="133"/>
      <c r="R34" s="133"/>
      <c r="S34" s="133"/>
    </row>
    <row r="35" spans="10:19" ht="12.75">
      <c r="J35" s="133"/>
      <c r="K35" s="133"/>
      <c r="L35" s="133"/>
      <c r="M35" s="133"/>
      <c r="N35" s="133"/>
      <c r="O35" s="133"/>
      <c r="P35" s="133"/>
      <c r="Q35" s="133"/>
      <c r="R35" s="133"/>
      <c r="S35" s="133"/>
    </row>
    <row r="36" spans="10:19" ht="12.75">
      <c r="J36" s="133"/>
      <c r="K36" s="133"/>
      <c r="L36" s="133"/>
      <c r="M36" s="133"/>
      <c r="N36" s="133"/>
      <c r="O36" s="133"/>
      <c r="P36" s="133"/>
      <c r="Q36" s="133"/>
      <c r="R36" s="133"/>
      <c r="S36" s="133"/>
    </row>
    <row r="37" spans="10:19" ht="12.75">
      <c r="J37" s="133"/>
      <c r="K37" s="133"/>
      <c r="L37" s="133"/>
      <c r="M37" s="133"/>
      <c r="N37" s="133"/>
      <c r="O37" s="133"/>
      <c r="P37" s="133"/>
      <c r="Q37" s="133"/>
      <c r="R37" s="133"/>
      <c r="S37" s="133"/>
    </row>
    <row r="38" spans="10:19" ht="12.75">
      <c r="J38" s="133"/>
      <c r="K38" s="133"/>
      <c r="L38" s="133"/>
      <c r="M38" s="133"/>
      <c r="N38" s="133"/>
      <c r="O38" s="133"/>
      <c r="P38" s="133"/>
      <c r="Q38" s="133"/>
      <c r="R38" s="133"/>
      <c r="S38" s="133"/>
    </row>
    <row r="39" spans="10:19" ht="12.75">
      <c r="J39" s="133"/>
      <c r="K39" s="133"/>
      <c r="L39" s="133"/>
      <c r="M39" s="133"/>
      <c r="N39" s="133"/>
      <c r="O39" s="133"/>
      <c r="P39" s="133"/>
      <c r="Q39" s="133"/>
      <c r="R39" s="133"/>
      <c r="S39" s="133"/>
    </row>
    <row r="40" spans="10:19" ht="12.75"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spans="10:19" ht="12.75">
      <c r="J41" s="133"/>
      <c r="K41" s="133"/>
      <c r="L41" s="133"/>
      <c r="M41" s="133"/>
      <c r="N41" s="133"/>
      <c r="O41" s="133"/>
      <c r="P41" s="133"/>
      <c r="Q41" s="133"/>
      <c r="R41" s="133"/>
      <c r="S41" s="133"/>
    </row>
    <row r="42" spans="10:19" ht="12.75">
      <c r="J42" s="133"/>
      <c r="K42" s="133"/>
      <c r="L42" s="133"/>
      <c r="M42" s="133"/>
      <c r="N42" s="133"/>
      <c r="O42" s="133"/>
      <c r="P42" s="133"/>
      <c r="Q42" s="133"/>
      <c r="R42" s="133"/>
      <c r="S42" s="133"/>
    </row>
    <row r="43" spans="10:19" ht="12.75"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10:19" ht="12.75">
      <c r="J44" s="133"/>
      <c r="K44" s="133"/>
      <c r="L44" s="133"/>
      <c r="M44" s="133"/>
      <c r="N44" s="133"/>
      <c r="O44" s="133"/>
      <c r="P44" s="133"/>
      <c r="Q44" s="133"/>
      <c r="R44" s="133"/>
      <c r="S44" s="133"/>
    </row>
    <row r="48" ht="12.75">
      <c r="F48" s="172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P178"/>
  <sheetViews>
    <sheetView showZeros="0" view="pageBreakPreview" zoomScale="80" zoomScaleNormal="75" zoomScaleSheetLayoutView="80" zoomScalePageLayoutView="0" workbookViewId="0" topLeftCell="A1">
      <selection activeCell="I30" sqref="I30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9.8515625" style="1" customWidth="1"/>
    <col min="5" max="5" width="2.57421875" style="1" customWidth="1"/>
    <col min="6" max="6" width="12.421875" style="3" customWidth="1"/>
    <col min="7" max="7" width="12.28125" style="3" customWidth="1"/>
    <col min="8" max="8" width="11.28125" style="3" bestFit="1" customWidth="1"/>
    <col min="9" max="9" width="16.00390625" style="4" customWidth="1"/>
    <col min="10" max="10" width="14.140625" style="4" customWidth="1"/>
    <col min="11" max="11" width="12.28125" style="4" bestFit="1" customWidth="1"/>
    <col min="12" max="12" width="11.140625" style="4" customWidth="1"/>
    <col min="13" max="13" width="10.140625" style="4" bestFit="1" customWidth="1"/>
    <col min="14" max="16384" width="8.8515625" style="4" customWidth="1"/>
  </cols>
  <sheetData>
    <row r="1" spans="2:11" ht="24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6:9" ht="21" customHeight="1">
      <c r="F2" s="2"/>
      <c r="I2" s="6" t="s">
        <v>72</v>
      </c>
    </row>
    <row r="3" spans="1:9" ht="15.75" customHeight="1">
      <c r="A3" s="238" t="s">
        <v>85</v>
      </c>
      <c r="B3" s="239"/>
      <c r="C3" s="239"/>
      <c r="D3" s="239"/>
      <c r="E3" s="239"/>
      <c r="F3" s="239"/>
      <c r="G3" s="239"/>
      <c r="H3" s="239"/>
      <c r="I3" s="239"/>
    </row>
    <row r="4" spans="1:9" ht="28.5" customHeight="1">
      <c r="A4" s="239"/>
      <c r="B4" s="239"/>
      <c r="C4" s="239"/>
      <c r="D4" s="239"/>
      <c r="E4" s="239"/>
      <c r="F4" s="239"/>
      <c r="G4" s="239"/>
      <c r="H4" s="239"/>
      <c r="I4" s="239"/>
    </row>
    <row r="5" spans="1:9" ht="25.5" customHeight="1" thickBot="1">
      <c r="A5" s="68" t="s">
        <v>0</v>
      </c>
      <c r="B5" s="68"/>
      <c r="C5" s="68"/>
      <c r="D5" s="68"/>
      <c r="E5" s="68"/>
      <c r="F5" s="68"/>
      <c r="G5" s="68"/>
      <c r="H5" s="68"/>
      <c r="I5" s="69" t="s">
        <v>82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40" t="s">
        <v>163</v>
      </c>
      <c r="C7" s="241"/>
      <c r="D7" s="241"/>
      <c r="E7" s="70"/>
      <c r="F7" s="242" t="s">
        <v>164</v>
      </c>
      <c r="G7" s="243"/>
      <c r="H7" s="243"/>
      <c r="I7" s="49" t="s">
        <v>165</v>
      </c>
    </row>
    <row r="8" spans="1:9" s="8" customFormat="1" ht="33" customHeight="1" thickBot="1">
      <c r="A8" s="71"/>
      <c r="B8" s="72" t="s">
        <v>2</v>
      </c>
      <c r="C8" s="73" t="s">
        <v>3</v>
      </c>
      <c r="D8" s="73" t="s">
        <v>4</v>
      </c>
      <c r="E8" s="73"/>
      <c r="F8" s="72" t="s">
        <v>2</v>
      </c>
      <c r="G8" s="73" t="s">
        <v>3</v>
      </c>
      <c r="H8" s="73" t="s">
        <v>4</v>
      </c>
      <c r="I8" s="74" t="s">
        <v>86</v>
      </c>
    </row>
    <row r="9" spans="1:9" s="9" customFormat="1" ht="24.75" customHeight="1" thickTop="1">
      <c r="A9" s="92" t="s">
        <v>5</v>
      </c>
      <c r="B9" s="91">
        <v>945004</v>
      </c>
      <c r="C9" s="91"/>
      <c r="D9" s="91"/>
      <c r="E9" s="91"/>
      <c r="F9" s="91">
        <v>945004</v>
      </c>
      <c r="G9" s="91"/>
      <c r="H9" s="91"/>
      <c r="I9" s="91"/>
    </row>
    <row r="10" spans="1:13" s="10" customFormat="1" ht="35.25" customHeight="1">
      <c r="A10" s="98" t="s">
        <v>6</v>
      </c>
      <c r="B10" s="97">
        <f>B11+B27+B28+B29+B31+B30+B32</f>
        <v>77788.61799999999</v>
      </c>
      <c r="C10" s="96">
        <f>B10/$B$9</f>
        <v>0.08231564945756842</v>
      </c>
      <c r="D10" s="96">
        <f>B10/$B$10</f>
        <v>1</v>
      </c>
      <c r="E10" s="97">
        <f>E11+E27+E28+E29</f>
        <v>0</v>
      </c>
      <c r="F10" s="97">
        <f>F11+F27+F28+F29+F31+F30+F32</f>
        <v>72909.99734030002</v>
      </c>
      <c r="G10" s="96">
        <f>F10/$F$9</f>
        <v>0.07715310976493223</v>
      </c>
      <c r="H10" s="96">
        <f>F10/$F$10</f>
        <v>1</v>
      </c>
      <c r="I10" s="95">
        <f>F10/B10</f>
        <v>0.9372836182833333</v>
      </c>
      <c r="K10" s="11"/>
      <c r="M10" s="127"/>
    </row>
    <row r="11" spans="1:13" s="16" customFormat="1" ht="24.75" customHeight="1">
      <c r="A11" s="12" t="s">
        <v>7</v>
      </c>
      <c r="B11" s="13">
        <f>B12+B25+B26</f>
        <v>71014.044</v>
      </c>
      <c r="C11" s="84">
        <f aca="true" t="shared" si="0" ref="C11:C29">B11/$B$9</f>
        <v>0.07514681842616538</v>
      </c>
      <c r="D11" s="84">
        <f aca="true" t="shared" si="1" ref="D11:D29">B11/$B$10</f>
        <v>0.9129104723264271</v>
      </c>
      <c r="E11" s="13">
        <f>E12+E25+E26</f>
        <v>0</v>
      </c>
      <c r="F11" s="13">
        <f>F12+F25+F26</f>
        <v>70369.3299373</v>
      </c>
      <c r="G11" s="84">
        <f aca="true" t="shared" si="2" ref="G11:G32">F11/$F$9</f>
        <v>0.07446458421054303</v>
      </c>
      <c r="H11" s="84">
        <f aca="true" t="shared" si="3" ref="H11:H32">F11/$F$10</f>
        <v>0.9651533740819972</v>
      </c>
      <c r="I11" s="75">
        <f>F11/B11</f>
        <v>0.9909213160329245</v>
      </c>
      <c r="J11" s="15"/>
      <c r="K11" s="11"/>
      <c r="M11" s="10"/>
    </row>
    <row r="12" spans="1:13" s="16" customFormat="1" ht="25.5" customHeight="1">
      <c r="A12" s="17" t="s">
        <v>8</v>
      </c>
      <c r="B12" s="13">
        <f>B13+B17+B18+B23+B24</f>
        <v>37471.819</v>
      </c>
      <c r="C12" s="84">
        <f t="shared" si="0"/>
        <v>0.03965255067703417</v>
      </c>
      <c r="D12" s="84">
        <f t="shared" si="1"/>
        <v>0.4817133915401352</v>
      </c>
      <c r="E12" s="13">
        <f>E13+E17+E18+E23+E24</f>
        <v>0</v>
      </c>
      <c r="F12" s="13">
        <f>F13+F17+F18+F23+F24</f>
        <v>35831.583623</v>
      </c>
      <c r="G12" s="84">
        <f t="shared" si="2"/>
        <v>0.037916859212236136</v>
      </c>
      <c r="H12" s="84">
        <f t="shared" si="3"/>
        <v>0.4914495258552776</v>
      </c>
      <c r="I12" s="75">
        <f>F12/B12</f>
        <v>0.9562274952011269</v>
      </c>
      <c r="J12" s="114"/>
      <c r="K12" s="11"/>
      <c r="M12" s="10"/>
    </row>
    <row r="13" spans="1:13" s="16" customFormat="1" ht="40.5" customHeight="1">
      <c r="A13" s="18" t="s">
        <v>9</v>
      </c>
      <c r="B13" s="13">
        <f>B14+B15+B16</f>
        <v>9858.984</v>
      </c>
      <c r="C13" s="84">
        <f t="shared" si="0"/>
        <v>0.01043274314182797</v>
      </c>
      <c r="D13" s="84">
        <f t="shared" si="1"/>
        <v>0.12674070131956838</v>
      </c>
      <c r="E13" s="13"/>
      <c r="F13" s="13">
        <f>F14+F15+F16</f>
        <v>9612.099999999999</v>
      </c>
      <c r="G13" s="84">
        <f t="shared" si="2"/>
        <v>0.010171491337602803</v>
      </c>
      <c r="H13" s="84">
        <f t="shared" si="3"/>
        <v>0.13183514402197133</v>
      </c>
      <c r="I13" s="75">
        <f>F13/B13</f>
        <v>0.974958474422922</v>
      </c>
      <c r="K13" s="11"/>
      <c r="M13" s="10"/>
    </row>
    <row r="14" spans="1:13" ht="25.5" customHeight="1">
      <c r="A14" s="19" t="s">
        <v>10</v>
      </c>
      <c r="B14" s="20">
        <v>3595.772</v>
      </c>
      <c r="C14" s="85">
        <f t="shared" si="0"/>
        <v>0.0038050336294872824</v>
      </c>
      <c r="D14" s="85">
        <f t="shared" si="1"/>
        <v>0.04622491172166088</v>
      </c>
      <c r="E14" s="20"/>
      <c r="F14" s="20">
        <v>3651.6220000000003</v>
      </c>
      <c r="G14" s="85">
        <f>F14/$F$9</f>
        <v>0.003864133908427901</v>
      </c>
      <c r="H14" s="85">
        <f t="shared" si="3"/>
        <v>0.050083968361107255</v>
      </c>
      <c r="I14" s="75">
        <f aca="true" t="shared" si="4" ref="I14:I32">F14/B14</f>
        <v>1.0155321305132807</v>
      </c>
      <c r="K14" s="11"/>
      <c r="M14" s="10"/>
    </row>
    <row r="15" spans="1:13" ht="18" customHeight="1">
      <c r="A15" s="19" t="s">
        <v>11</v>
      </c>
      <c r="B15" s="20">
        <v>5311.409000000001</v>
      </c>
      <c r="C15" s="85">
        <f t="shared" si="0"/>
        <v>0.005620514833799646</v>
      </c>
      <c r="D15" s="85">
        <f t="shared" si="1"/>
        <v>0.06828002780561035</v>
      </c>
      <c r="E15" s="20"/>
      <c r="F15" s="20">
        <v>4964.618999999999</v>
      </c>
      <c r="G15" s="85">
        <f t="shared" si="2"/>
        <v>0.005253542842146699</v>
      </c>
      <c r="H15" s="85">
        <f t="shared" si="3"/>
        <v>0.06809243150604084</v>
      </c>
      <c r="I15" s="75">
        <f t="shared" si="4"/>
        <v>0.9347084737778616</v>
      </c>
      <c r="K15" s="11"/>
      <c r="M15" s="10"/>
    </row>
    <row r="16" spans="1:13" ht="30" customHeight="1">
      <c r="A16" s="21" t="s">
        <v>12</v>
      </c>
      <c r="B16" s="20">
        <v>951.803</v>
      </c>
      <c r="C16" s="85">
        <f t="shared" si="0"/>
        <v>0.0010071946785410431</v>
      </c>
      <c r="D16" s="85">
        <f t="shared" si="1"/>
        <v>0.012235761792297174</v>
      </c>
      <c r="E16" s="20"/>
      <c r="F16" s="20">
        <v>995.8589999999998</v>
      </c>
      <c r="G16" s="85">
        <f t="shared" si="2"/>
        <v>0.0010538145870282029</v>
      </c>
      <c r="H16" s="85">
        <f t="shared" si="3"/>
        <v>0.013658744154823226</v>
      </c>
      <c r="I16" s="75">
        <f t="shared" si="4"/>
        <v>1.04628688919871</v>
      </c>
      <c r="K16" s="11"/>
      <c r="M16" s="10"/>
    </row>
    <row r="17" spans="1:13" ht="24" customHeight="1">
      <c r="A17" s="18" t="s">
        <v>13</v>
      </c>
      <c r="B17" s="59">
        <v>1096.721</v>
      </c>
      <c r="C17" s="86">
        <f t="shared" si="0"/>
        <v>0.0011605464103855644</v>
      </c>
      <c r="D17" s="86">
        <f t="shared" si="1"/>
        <v>0.014098733570507707</v>
      </c>
      <c r="E17" s="60"/>
      <c r="F17" s="60">
        <v>992.0650000000002</v>
      </c>
      <c r="G17" s="86">
        <f t="shared" si="2"/>
        <v>0.0010497997892072416</v>
      </c>
      <c r="H17" s="86">
        <f t="shared" si="3"/>
        <v>0.013606707395278557</v>
      </c>
      <c r="I17" s="75">
        <f t="shared" si="4"/>
        <v>0.9045737247668278</v>
      </c>
      <c r="K17" s="11"/>
      <c r="M17" s="10"/>
    </row>
    <row r="18" spans="1:13" ht="23.25" customHeight="1">
      <c r="A18" s="22" t="s">
        <v>14</v>
      </c>
      <c r="B18" s="25">
        <f>SUM(B19:B22)</f>
        <v>26059.33</v>
      </c>
      <c r="C18" s="87">
        <f t="shared" si="0"/>
        <v>0.027575893858650335</v>
      </c>
      <c r="D18" s="87">
        <f t="shared" si="1"/>
        <v>0.33500183792955424</v>
      </c>
      <c r="E18" s="25">
        <f>SUM(E19:E22)</f>
        <v>0</v>
      </c>
      <c r="F18" s="25">
        <f>SUM(F19:F22)</f>
        <v>24742.588968999997</v>
      </c>
      <c r="G18" s="87">
        <f t="shared" si="2"/>
        <v>0.026182523004135427</v>
      </c>
      <c r="H18" s="87">
        <f t="shared" si="3"/>
        <v>0.3393579738251323</v>
      </c>
      <c r="I18" s="75">
        <f t="shared" si="4"/>
        <v>0.9494714165329652</v>
      </c>
      <c r="K18" s="11"/>
      <c r="M18" s="10"/>
    </row>
    <row r="19" spans="1:13" ht="20.25" customHeight="1">
      <c r="A19" s="19" t="s">
        <v>15</v>
      </c>
      <c r="B19" s="20">
        <v>16294.193</v>
      </c>
      <c r="C19" s="85">
        <f t="shared" si="0"/>
        <v>0.0172424592911776</v>
      </c>
      <c r="D19" s="85">
        <f t="shared" si="1"/>
        <v>0.2094675727495249</v>
      </c>
      <c r="E19" s="20"/>
      <c r="F19" s="20">
        <v>15651.549999999994</v>
      </c>
      <c r="G19" s="85">
        <f t="shared" si="2"/>
        <v>0.01656241666701939</v>
      </c>
      <c r="H19" s="85">
        <f t="shared" si="3"/>
        <v>0.2146694633240483</v>
      </c>
      <c r="I19" s="75">
        <f t="shared" si="4"/>
        <v>0.9605599982766864</v>
      </c>
      <c r="K19" s="11"/>
      <c r="M19" s="10"/>
    </row>
    <row r="20" spans="1:13" ht="18" customHeight="1">
      <c r="A20" s="19" t="s">
        <v>16</v>
      </c>
      <c r="B20" s="20">
        <v>8529.972</v>
      </c>
      <c r="C20" s="85">
        <f t="shared" si="0"/>
        <v>0.009026387189895492</v>
      </c>
      <c r="D20" s="85">
        <f t="shared" si="1"/>
        <v>0.10965578537466755</v>
      </c>
      <c r="E20" s="20"/>
      <c r="F20" s="20">
        <v>7875.241728000001</v>
      </c>
      <c r="G20" s="85">
        <f t="shared" si="2"/>
        <v>0.008333553855856695</v>
      </c>
      <c r="H20" s="85">
        <f t="shared" si="3"/>
        <v>0.10801319455880802</v>
      </c>
      <c r="I20" s="75">
        <f t="shared" si="4"/>
        <v>0.9232435614091115</v>
      </c>
      <c r="K20" s="10"/>
      <c r="M20" s="10"/>
    </row>
    <row r="21" spans="1:13" s="24" customFormat="1" ht="15">
      <c r="A21" s="23" t="s">
        <v>17</v>
      </c>
      <c r="B21" s="20">
        <v>1084.4830000000002</v>
      </c>
      <c r="C21" s="85">
        <f t="shared" si="0"/>
        <v>0.0011475962006510026</v>
      </c>
      <c r="D21" s="85">
        <f t="shared" si="1"/>
        <v>0.01394140978311249</v>
      </c>
      <c r="E21" s="20"/>
      <c r="F21" s="20">
        <v>1005.5296220000002</v>
      </c>
      <c r="G21" s="85">
        <f t="shared" si="2"/>
        <v>0.001064048006146006</v>
      </c>
      <c r="H21" s="85">
        <f t="shared" si="3"/>
        <v>0.013791381959689186</v>
      </c>
      <c r="I21" s="75">
        <f t="shared" si="4"/>
        <v>0.9271972193201738</v>
      </c>
      <c r="K21" s="11"/>
      <c r="M21" s="10"/>
    </row>
    <row r="22" spans="1:13" ht="45" customHeight="1">
      <c r="A22" s="23" t="s">
        <v>18</v>
      </c>
      <c r="B22" s="20">
        <v>150.68200000000002</v>
      </c>
      <c r="C22" s="85">
        <f t="shared" si="0"/>
        <v>0.00015945117692623526</v>
      </c>
      <c r="D22" s="85">
        <f t="shared" si="1"/>
        <v>0.001937070022249271</v>
      </c>
      <c r="E22" s="20"/>
      <c r="F22" s="20">
        <v>210.26761899999997</v>
      </c>
      <c r="G22" s="85">
        <f t="shared" si="2"/>
        <v>0.00022250447511333281</v>
      </c>
      <c r="H22" s="85">
        <f t="shared" si="3"/>
        <v>0.002883933982586739</v>
      </c>
      <c r="I22" s="75">
        <f t="shared" si="4"/>
        <v>1.3954395282780951</v>
      </c>
      <c r="K22" s="11"/>
      <c r="M22" s="10"/>
    </row>
    <row r="23" spans="1:13" s="16" customFormat="1" ht="35.25" customHeight="1">
      <c r="A23" s="22" t="s">
        <v>19</v>
      </c>
      <c r="B23" s="14">
        <v>273.291</v>
      </c>
      <c r="C23" s="86">
        <f t="shared" si="0"/>
        <v>0.00028919560128846017</v>
      </c>
      <c r="D23" s="86">
        <f t="shared" si="1"/>
        <v>0.003513251771615226</v>
      </c>
      <c r="E23" s="60"/>
      <c r="F23" s="60">
        <v>289.642654</v>
      </c>
      <c r="G23" s="86">
        <f t="shared" si="2"/>
        <v>0.00030649886561326725</v>
      </c>
      <c r="H23" s="86">
        <f t="shared" si="3"/>
        <v>0.003972605466546958</v>
      </c>
      <c r="I23" s="75">
        <f t="shared" si="4"/>
        <v>1.0598323911142336</v>
      </c>
      <c r="K23" s="11"/>
      <c r="M23" s="10"/>
    </row>
    <row r="24" spans="1:13" s="16" customFormat="1" ht="17.25" customHeight="1">
      <c r="A24" s="26" t="s">
        <v>20</v>
      </c>
      <c r="B24" s="14">
        <v>183.493</v>
      </c>
      <c r="C24" s="86">
        <f t="shared" si="0"/>
        <v>0.00019417166488184176</v>
      </c>
      <c r="D24" s="86">
        <f t="shared" si="1"/>
        <v>0.002358866948889618</v>
      </c>
      <c r="E24" s="60"/>
      <c r="F24" s="60">
        <v>195.187</v>
      </c>
      <c r="G24" s="86">
        <f>F24/$F$9</f>
        <v>0.00020654621567739396</v>
      </c>
      <c r="H24" s="86">
        <f t="shared" si="3"/>
        <v>0.002677095146348511</v>
      </c>
      <c r="I24" s="75">
        <f t="shared" si="4"/>
        <v>1.0637299515512855</v>
      </c>
      <c r="K24" s="11"/>
      <c r="M24" s="10"/>
    </row>
    <row r="25" spans="1:13" s="16" customFormat="1" ht="18" customHeight="1">
      <c r="A25" s="27" t="s">
        <v>21</v>
      </c>
      <c r="B25" s="14">
        <v>25347.342999999997</v>
      </c>
      <c r="C25" s="86">
        <f t="shared" si="0"/>
        <v>0.026822471650913643</v>
      </c>
      <c r="D25" s="86">
        <f t="shared" si="1"/>
        <v>0.3258489950290671</v>
      </c>
      <c r="E25" s="60"/>
      <c r="F25" s="60">
        <v>25067.340620000003</v>
      </c>
      <c r="G25" s="86">
        <f t="shared" si="2"/>
        <v>0.026526174090268403</v>
      </c>
      <c r="H25" s="86">
        <f t="shared" si="3"/>
        <v>0.3438121181516539</v>
      </c>
      <c r="I25" s="75">
        <f t="shared" si="4"/>
        <v>0.9889533833980155</v>
      </c>
      <c r="K25" s="11"/>
      <c r="M25" s="10"/>
    </row>
    <row r="26" spans="1:13" s="16" customFormat="1" ht="18.75" customHeight="1">
      <c r="A26" s="29" t="s">
        <v>22</v>
      </c>
      <c r="B26" s="14">
        <v>8194.882</v>
      </c>
      <c r="C26" s="86">
        <f t="shared" si="0"/>
        <v>0.008671796098217574</v>
      </c>
      <c r="D26" s="86">
        <f t="shared" si="1"/>
        <v>0.1053480857572248</v>
      </c>
      <c r="E26" s="60"/>
      <c r="F26" s="60">
        <v>9470.4056943</v>
      </c>
      <c r="G26" s="86">
        <f t="shared" si="2"/>
        <v>0.010021550908038484</v>
      </c>
      <c r="H26" s="86">
        <f t="shared" si="3"/>
        <v>0.12989173007506558</v>
      </c>
      <c r="I26" s="75">
        <f t="shared" si="4"/>
        <v>1.1556488176766915</v>
      </c>
      <c r="K26" s="11"/>
      <c r="M26" s="10"/>
    </row>
    <row r="27" spans="1:13" s="16" customFormat="1" ht="15">
      <c r="A27" s="30" t="s">
        <v>23</v>
      </c>
      <c r="B27" s="14">
        <v>220.436</v>
      </c>
      <c r="C27" s="86">
        <f t="shared" si="0"/>
        <v>0.0002332646211021329</v>
      </c>
      <c r="D27" s="86">
        <f t="shared" si="1"/>
        <v>0.0028337821864890317</v>
      </c>
      <c r="E27" s="60"/>
      <c r="F27" s="60">
        <v>272.49057899999997</v>
      </c>
      <c r="G27" s="86">
        <f t="shared" si="2"/>
        <v>0.00028834859852445066</v>
      </c>
      <c r="H27" s="86">
        <f t="shared" si="3"/>
        <v>0.0037373554922540708</v>
      </c>
      <c r="I27" s="75">
        <f t="shared" si="4"/>
        <v>1.23614372879203</v>
      </c>
      <c r="J27" s="52"/>
      <c r="K27" s="11"/>
      <c r="M27" s="10"/>
    </row>
    <row r="28" spans="1:15" s="16" customFormat="1" ht="18" customHeight="1">
      <c r="A28" s="30" t="s">
        <v>24</v>
      </c>
      <c r="B28" s="14">
        <v>0.41999999999999993</v>
      </c>
      <c r="C28" s="86">
        <f t="shared" si="0"/>
        <v>4.444425632060816E-07</v>
      </c>
      <c r="D28" s="86">
        <f t="shared" si="1"/>
        <v>5.399247483738559E-06</v>
      </c>
      <c r="E28" s="60"/>
      <c r="F28" s="60">
        <v>2.58847</v>
      </c>
      <c r="G28" s="86">
        <f>F28/$F$9</f>
        <v>2.739110099004872E-06</v>
      </c>
      <c r="H28" s="86">
        <f t="shared" si="3"/>
        <v>3.5502264359146505E-05</v>
      </c>
      <c r="I28" s="75">
        <f t="shared" si="4"/>
        <v>6.163023809523811</v>
      </c>
      <c r="J28" s="52"/>
      <c r="K28" s="11"/>
      <c r="M28" s="10"/>
      <c r="N28" s="115"/>
      <c r="O28" s="115"/>
    </row>
    <row r="29" spans="1:13" s="16" customFormat="1" ht="30" customHeight="1">
      <c r="A29" s="31" t="s">
        <v>25</v>
      </c>
      <c r="B29" s="14">
        <v>8.34</v>
      </c>
      <c r="C29" s="86">
        <f t="shared" si="0"/>
        <v>8.825359469377907E-06</v>
      </c>
      <c r="D29" s="86">
        <f t="shared" si="1"/>
        <v>0.0001072136286056657</v>
      </c>
      <c r="E29" s="60"/>
      <c r="F29" s="14">
        <v>87.85446000000002</v>
      </c>
      <c r="G29" s="86">
        <f t="shared" si="2"/>
        <v>9.296728902734805E-05</v>
      </c>
      <c r="H29" s="86">
        <f t="shared" si="3"/>
        <v>0.0012049713784784304</v>
      </c>
      <c r="I29" s="75">
        <f>F29/B29</f>
        <v>10.534107913669066</v>
      </c>
      <c r="J29" s="52"/>
      <c r="K29" s="11"/>
      <c r="M29" s="10"/>
    </row>
    <row r="30" spans="1:13" s="16" customFormat="1" ht="17.25" customHeight="1">
      <c r="A30" s="30" t="s">
        <v>26</v>
      </c>
      <c r="B30" s="25"/>
      <c r="C30" s="86">
        <f>B30/$B$9</f>
        <v>0</v>
      </c>
      <c r="D30" s="86">
        <f>B30/$B$10</f>
        <v>0</v>
      </c>
      <c r="E30" s="60"/>
      <c r="F30" s="60">
        <v>-198.66366100000002</v>
      </c>
      <c r="G30" s="86">
        <f t="shared" si="2"/>
        <v>-0.0002102252064541526</v>
      </c>
      <c r="H30" s="86">
        <f t="shared" si="3"/>
        <v>-0.002724779430079493</v>
      </c>
      <c r="I30" s="75"/>
      <c r="J30" s="52"/>
      <c r="K30" s="11"/>
      <c r="M30" s="10"/>
    </row>
    <row r="31" spans="1:15" ht="49.5" customHeight="1">
      <c r="A31" s="30" t="s">
        <v>88</v>
      </c>
      <c r="B31" s="25"/>
      <c r="C31" s="86">
        <f>B31/$B$9</f>
        <v>0</v>
      </c>
      <c r="D31" s="86">
        <f>B31/$B$10</f>
        <v>0</v>
      </c>
      <c r="E31" s="60"/>
      <c r="F31" s="60">
        <v>-0.4650330000000017</v>
      </c>
      <c r="G31" s="86">
        <f t="shared" si="2"/>
        <v>-4.92096329750987E-07</v>
      </c>
      <c r="H31" s="86">
        <f t="shared" si="3"/>
        <v>-6.378178808997994E-06</v>
      </c>
      <c r="I31" s="75"/>
      <c r="K31" s="11"/>
      <c r="L31" s="16"/>
      <c r="M31" s="10"/>
      <c r="O31" s="85"/>
    </row>
    <row r="32" spans="1:13" ht="45.75" customHeight="1">
      <c r="A32" s="30" t="s">
        <v>87</v>
      </c>
      <c r="B32" s="13">
        <v>6545.378</v>
      </c>
      <c r="C32" s="86">
        <f>B32/$B$9</f>
        <v>0.006926296608268325</v>
      </c>
      <c r="D32" s="86">
        <f>B32/$B$10</f>
        <v>0.08414313261099458</v>
      </c>
      <c r="E32" s="13"/>
      <c r="F32" s="28">
        <v>2376.862588000001</v>
      </c>
      <c r="G32" s="88">
        <f t="shared" si="2"/>
        <v>0.0025151878595222887</v>
      </c>
      <c r="H32" s="88">
        <f t="shared" si="3"/>
        <v>0.03259995439179946</v>
      </c>
      <c r="I32" s="75">
        <f t="shared" si="4"/>
        <v>0.36313603095191765</v>
      </c>
      <c r="K32" s="11"/>
      <c r="L32" s="16"/>
      <c r="M32" s="10"/>
    </row>
    <row r="33" spans="1:16" s="16" customFormat="1" ht="33" customHeight="1">
      <c r="A33" s="98" t="s">
        <v>27</v>
      </c>
      <c r="B33" s="94">
        <f>B34+B48+B49</f>
        <v>84552.41600000003</v>
      </c>
      <c r="C33" s="93">
        <f>B33/$B$9</f>
        <v>0.08947307736263553</v>
      </c>
      <c r="D33" s="93">
        <f>B33/$B$33</f>
        <v>1</v>
      </c>
      <c r="E33" s="94">
        <f>E34+E48+E49</f>
        <v>0</v>
      </c>
      <c r="F33" s="94">
        <f>F34+F48+F49</f>
        <v>74710.41880488998</v>
      </c>
      <c r="G33" s="93">
        <f>F33/$F$9</f>
        <v>0.07905830959963131</v>
      </c>
      <c r="H33" s="93">
        <f>F33/$F$33</f>
        <v>1</v>
      </c>
      <c r="I33" s="93">
        <f aca="true" t="shared" si="5" ref="I33:I50">F33/B33</f>
        <v>0.8835988649323747</v>
      </c>
      <c r="K33" s="11"/>
      <c r="M33" s="10"/>
      <c r="P33" s="85"/>
    </row>
    <row r="34" spans="1:13" s="16" customFormat="1" ht="19.5" customHeight="1">
      <c r="A34" s="32" t="s">
        <v>28</v>
      </c>
      <c r="B34" s="33">
        <f>B35+B36+B37+B38+B39+B46+B47</f>
        <v>78050.25900000002</v>
      </c>
      <c r="C34" s="89">
        <f aca="true" t="shared" si="6" ref="C34:C48">B34/$B$9</f>
        <v>0.08259251706871085</v>
      </c>
      <c r="D34" s="89">
        <f aca="true" t="shared" si="7" ref="D34:D48">B34/$B$33</f>
        <v>0.9230990986703442</v>
      </c>
      <c r="E34" s="33">
        <f>E35+E36+E37+E38+E39+E46+E47</f>
        <v>0</v>
      </c>
      <c r="F34" s="33">
        <f>F35+F36+F37+F38+F39+F46+F47</f>
        <v>70585.09657288999</v>
      </c>
      <c r="G34" s="89">
        <f aca="true" t="shared" si="8" ref="G34:G48">F34/$F$9</f>
        <v>0.07469290772620009</v>
      </c>
      <c r="H34" s="89">
        <f>F34/$F$33</f>
        <v>0.94478250426124</v>
      </c>
      <c r="I34" s="81">
        <f>F34/B34</f>
        <v>0.9043544182587526</v>
      </c>
      <c r="J34" s="15"/>
      <c r="K34" s="11"/>
      <c r="M34" s="10"/>
    </row>
    <row r="35" spans="1:13" ht="19.5" customHeight="1">
      <c r="A35" s="35" t="s">
        <v>29</v>
      </c>
      <c r="B35" s="34">
        <v>22911.953</v>
      </c>
      <c r="C35" s="90">
        <f t="shared" si="6"/>
        <v>0.024245350284231602</v>
      </c>
      <c r="D35" s="90">
        <f t="shared" si="7"/>
        <v>0.2709792822478307</v>
      </c>
      <c r="E35" s="34"/>
      <c r="F35" s="33">
        <v>21936.309817999998</v>
      </c>
      <c r="G35" s="90">
        <f t="shared" si="8"/>
        <v>0.02321292800665394</v>
      </c>
      <c r="H35" s="90">
        <f aca="true" t="shared" si="9" ref="H35:H48">F35/$F$33</f>
        <v>0.293617813537999</v>
      </c>
      <c r="I35" s="81">
        <f t="shared" si="5"/>
        <v>0.9574177206980128</v>
      </c>
      <c r="J35" s="119"/>
      <c r="K35" s="11"/>
      <c r="M35" s="10"/>
    </row>
    <row r="36" spans="1:13" ht="17.25" customHeight="1">
      <c r="A36" s="35" t="s">
        <v>30</v>
      </c>
      <c r="B36" s="34">
        <v>12251.363100000002</v>
      </c>
      <c r="C36" s="90">
        <f t="shared" si="6"/>
        <v>0.012964350521267638</v>
      </c>
      <c r="D36" s="90">
        <f t="shared" si="7"/>
        <v>0.14489666504621226</v>
      </c>
      <c r="E36" s="34"/>
      <c r="F36" s="33">
        <v>10907.934761999999</v>
      </c>
      <c r="G36" s="90">
        <f t="shared" si="8"/>
        <v>0.011542739249780953</v>
      </c>
      <c r="H36" s="90">
        <f t="shared" si="9"/>
        <v>0.14600285925965184</v>
      </c>
      <c r="I36" s="81">
        <f t="shared" si="5"/>
        <v>0.8903445823101919</v>
      </c>
      <c r="J36" s="119"/>
      <c r="K36" s="11"/>
      <c r="M36" s="10"/>
    </row>
    <row r="37" spans="1:13" ht="19.5" customHeight="1">
      <c r="A37" s="35" t="s">
        <v>31</v>
      </c>
      <c r="B37" s="34">
        <v>2505.32</v>
      </c>
      <c r="C37" s="90">
        <f t="shared" si="6"/>
        <v>0.0026511210534558584</v>
      </c>
      <c r="D37" s="90">
        <f t="shared" si="7"/>
        <v>0.02963037744539434</v>
      </c>
      <c r="E37" s="34"/>
      <c r="F37" s="33">
        <v>2345.6634348899997</v>
      </c>
      <c r="G37" s="90">
        <f t="shared" si="8"/>
        <v>0.002482173022431651</v>
      </c>
      <c r="H37" s="90">
        <f t="shared" si="9"/>
        <v>0.03139673786350761</v>
      </c>
      <c r="I37" s="81">
        <f t="shared" si="5"/>
        <v>0.9362729850438266</v>
      </c>
      <c r="J37" s="119"/>
      <c r="K37" s="11"/>
      <c r="M37" s="10"/>
    </row>
    <row r="38" spans="1:13" ht="19.5" customHeight="1">
      <c r="A38" s="35" t="s">
        <v>32</v>
      </c>
      <c r="B38" s="34">
        <v>1197.359</v>
      </c>
      <c r="C38" s="90">
        <f t="shared" si="6"/>
        <v>0.001267041197709216</v>
      </c>
      <c r="D38" s="90">
        <f t="shared" si="7"/>
        <v>0.014161144727076747</v>
      </c>
      <c r="E38" s="34"/>
      <c r="F38" s="33">
        <v>1076.179</v>
      </c>
      <c r="G38" s="90">
        <f t="shared" si="8"/>
        <v>0.001138808936258471</v>
      </c>
      <c r="H38" s="90">
        <f t="shared" si="9"/>
        <v>0.014404670957748151</v>
      </c>
      <c r="I38" s="81">
        <f t="shared" si="5"/>
        <v>0.8987939289720127</v>
      </c>
      <c r="J38" s="119"/>
      <c r="K38" s="11"/>
      <c r="M38" s="10"/>
    </row>
    <row r="39" spans="1:13" s="16" customFormat="1" ht="19.5" customHeight="1">
      <c r="A39" s="35" t="s">
        <v>33</v>
      </c>
      <c r="B39" s="33">
        <f>B40+B41+B42+B43+B45+B44</f>
        <v>38873.2539</v>
      </c>
      <c r="C39" s="89">
        <f t="shared" si="6"/>
        <v>0.04113554429399241</v>
      </c>
      <c r="D39" s="89">
        <f t="shared" si="7"/>
        <v>0.4597533191718613</v>
      </c>
      <c r="E39" s="33">
        <f>E40+E41+E42+E43+E45</f>
        <v>0</v>
      </c>
      <c r="F39" s="33">
        <f>F40+F41+F42+F43+F45+F44</f>
        <v>34225.98360199999</v>
      </c>
      <c r="G39" s="89">
        <f t="shared" si="8"/>
        <v>0.0362178187626719</v>
      </c>
      <c r="H39" s="89">
        <f t="shared" si="9"/>
        <v>0.45811526892096366</v>
      </c>
      <c r="I39" s="81">
        <f t="shared" si="5"/>
        <v>0.8804506998576723</v>
      </c>
      <c r="K39" s="11"/>
      <c r="M39" s="10"/>
    </row>
    <row r="40" spans="1:13" ht="31.5" customHeight="1">
      <c r="A40" s="36" t="s">
        <v>34</v>
      </c>
      <c r="B40" s="37">
        <v>714.3790000000008</v>
      </c>
      <c r="C40" s="77">
        <f t="shared" si="6"/>
        <v>0.0007559534139538042</v>
      </c>
      <c r="D40" s="77">
        <f t="shared" si="7"/>
        <v>0.008448948401427117</v>
      </c>
      <c r="E40" s="37"/>
      <c r="F40" s="38">
        <v>352.4487070000014</v>
      </c>
      <c r="G40" s="77">
        <f t="shared" si="8"/>
        <v>0.0003729600160422616</v>
      </c>
      <c r="H40" s="77">
        <f t="shared" si="9"/>
        <v>0.004717530869696219</v>
      </c>
      <c r="I40" s="82">
        <f t="shared" si="5"/>
        <v>0.4933637564934033</v>
      </c>
      <c r="K40" s="11"/>
      <c r="M40" s="10"/>
    </row>
    <row r="41" spans="1:13" ht="15.75" customHeight="1">
      <c r="A41" s="39" t="s">
        <v>35</v>
      </c>
      <c r="B41" s="37">
        <v>2267.878</v>
      </c>
      <c r="C41" s="77">
        <f t="shared" si="6"/>
        <v>0.0023998607413301958</v>
      </c>
      <c r="D41" s="77">
        <f t="shared" si="7"/>
        <v>0.02682215491039309</v>
      </c>
      <c r="E41" s="37"/>
      <c r="F41" s="38">
        <v>3569.6324410000007</v>
      </c>
      <c r="G41" s="77">
        <f t="shared" si="8"/>
        <v>0.0037773728375752914</v>
      </c>
      <c r="H41" s="77">
        <f t="shared" si="9"/>
        <v>0.047779580118835575</v>
      </c>
      <c r="I41" s="82">
        <f t="shared" si="5"/>
        <v>1.573996679274635</v>
      </c>
      <c r="K41" s="11"/>
      <c r="M41" s="10"/>
    </row>
    <row r="42" spans="1:13" ht="28.5" customHeight="1">
      <c r="A42" s="36" t="s">
        <v>36</v>
      </c>
      <c r="B42" s="37">
        <v>186.141</v>
      </c>
      <c r="C42" s="77">
        <f t="shared" si="6"/>
        <v>0.0001969737694231982</v>
      </c>
      <c r="D42" s="77">
        <f t="shared" si="7"/>
        <v>0.0022014864720128154</v>
      </c>
      <c r="E42" s="34"/>
      <c r="F42" s="38">
        <v>156.98704200000003</v>
      </c>
      <c r="G42" s="77">
        <f t="shared" si="8"/>
        <v>0.0001661231508014781</v>
      </c>
      <c r="H42" s="77">
        <f t="shared" si="9"/>
        <v>0.0021012737515229245</v>
      </c>
      <c r="I42" s="82">
        <f t="shared" si="5"/>
        <v>0.8433770206456398</v>
      </c>
      <c r="K42" s="11"/>
      <c r="M42" s="10"/>
    </row>
    <row r="43" spans="1:13" ht="17.25" customHeight="1">
      <c r="A43" s="39" t="s">
        <v>37</v>
      </c>
      <c r="B43" s="37">
        <v>26209.534</v>
      </c>
      <c r="C43" s="77">
        <f t="shared" si="6"/>
        <v>0.027734839217611777</v>
      </c>
      <c r="D43" s="77">
        <f t="shared" si="7"/>
        <v>0.30997971719696327</v>
      </c>
      <c r="E43" s="37"/>
      <c r="F43" s="38">
        <v>25939.320823999995</v>
      </c>
      <c r="G43" s="77">
        <f t="shared" si="8"/>
        <v>0.027448900559151067</v>
      </c>
      <c r="H43" s="77">
        <f t="shared" si="9"/>
        <v>0.34719817180709206</v>
      </c>
      <c r="I43" s="82">
        <f t="shared" si="5"/>
        <v>0.9896902716393201</v>
      </c>
      <c r="K43" s="11"/>
      <c r="M43" s="10"/>
    </row>
    <row r="44" spans="1:13" ht="45.75" customHeight="1">
      <c r="A44" s="36" t="s">
        <v>89</v>
      </c>
      <c r="B44" s="37">
        <v>7454.761899999999</v>
      </c>
      <c r="C44" s="77">
        <f t="shared" si="6"/>
        <v>0.007888603540302474</v>
      </c>
      <c r="D44" s="77">
        <f t="shared" si="7"/>
        <v>0.08816734343818154</v>
      </c>
      <c r="E44" s="37"/>
      <c r="F44" s="38">
        <v>2755.079019</v>
      </c>
      <c r="G44" s="77">
        <f t="shared" si="8"/>
        <v>0.002915415192951564</v>
      </c>
      <c r="H44" s="77">
        <f t="shared" si="9"/>
        <v>0.036876771179599824</v>
      </c>
      <c r="I44" s="82">
        <f t="shared" si="5"/>
        <v>0.36957304015303294</v>
      </c>
      <c r="K44" s="11"/>
      <c r="M44" s="10"/>
    </row>
    <row r="45" spans="1:13" ht="19.5" customHeight="1">
      <c r="A45" s="40" t="s">
        <v>38</v>
      </c>
      <c r="B45" s="37">
        <v>2040.56</v>
      </c>
      <c r="C45" s="77">
        <f t="shared" si="6"/>
        <v>0.0021593136113709573</v>
      </c>
      <c r="D45" s="77">
        <f t="shared" si="7"/>
        <v>0.02413366875288341</v>
      </c>
      <c r="E45" s="37"/>
      <c r="F45" s="38">
        <v>1452.5155690000001</v>
      </c>
      <c r="G45" s="77">
        <f t="shared" si="8"/>
        <v>0.0015370470061502387</v>
      </c>
      <c r="H45" s="77">
        <f t="shared" si="9"/>
        <v>0.01944194119421707</v>
      </c>
      <c r="I45" s="82">
        <f t="shared" si="5"/>
        <v>0.7118220336574275</v>
      </c>
      <c r="K45" s="11"/>
      <c r="M45" s="10"/>
    </row>
    <row r="46" spans="1:14" ht="31.5" customHeight="1">
      <c r="A46" s="41" t="s">
        <v>39</v>
      </c>
      <c r="B46" s="42">
        <v>143.001</v>
      </c>
      <c r="C46" s="76">
        <f t="shared" si="6"/>
        <v>0.00015132316900245925</v>
      </c>
      <c r="D46" s="76">
        <f t="shared" si="7"/>
        <v>0.001691270418576803</v>
      </c>
      <c r="E46" s="42"/>
      <c r="F46" s="61">
        <v>93.02595600000001</v>
      </c>
      <c r="G46" s="76">
        <f t="shared" si="8"/>
        <v>9.843974840318137E-05</v>
      </c>
      <c r="H46" s="76">
        <f t="shared" si="9"/>
        <v>0.0012451537213697325</v>
      </c>
      <c r="I46" s="83">
        <f t="shared" si="5"/>
        <v>0.6505266117020161</v>
      </c>
      <c r="K46" s="11"/>
      <c r="M46" s="10"/>
      <c r="N46" s="85"/>
    </row>
    <row r="47" spans="1:13" ht="15" customHeight="1">
      <c r="A47" s="51" t="s">
        <v>40</v>
      </c>
      <c r="B47" s="42">
        <v>168.009</v>
      </c>
      <c r="C47" s="76">
        <f t="shared" si="6"/>
        <v>0.00017778654905164422</v>
      </c>
      <c r="D47" s="76">
        <f t="shared" si="7"/>
        <v>0.0019870396133920046</v>
      </c>
      <c r="E47" s="42"/>
      <c r="F47" s="61"/>
      <c r="G47" s="76">
        <f t="shared" si="8"/>
        <v>0</v>
      </c>
      <c r="H47" s="76">
        <f t="shared" si="9"/>
        <v>0</v>
      </c>
      <c r="I47" s="83">
        <f t="shared" si="5"/>
        <v>0</v>
      </c>
      <c r="K47" s="11"/>
      <c r="M47" s="10"/>
    </row>
    <row r="48" spans="1:13" s="16" customFormat="1" ht="18.75" customHeight="1">
      <c r="A48" s="32" t="s">
        <v>41</v>
      </c>
      <c r="B48" s="42">
        <v>6502.156999999999</v>
      </c>
      <c r="C48" s="76">
        <f t="shared" si="6"/>
        <v>0.006880560293924681</v>
      </c>
      <c r="D48" s="76">
        <f t="shared" si="7"/>
        <v>0.07690090132965564</v>
      </c>
      <c r="E48" s="42"/>
      <c r="F48" s="61">
        <v>4267.3807209999995</v>
      </c>
      <c r="G48" s="76">
        <f t="shared" si="8"/>
        <v>0.004515727680517754</v>
      </c>
      <c r="H48" s="76">
        <f t="shared" si="9"/>
        <v>0.05711895059970791</v>
      </c>
      <c r="I48" s="83">
        <f t="shared" si="5"/>
        <v>0.656302319522583</v>
      </c>
      <c r="K48" s="11"/>
      <c r="M48" s="10"/>
    </row>
    <row r="49" spans="1:13" s="16" customFormat="1" ht="30.75">
      <c r="A49" s="43" t="s">
        <v>42</v>
      </c>
      <c r="B49" s="42"/>
      <c r="C49" s="42"/>
      <c r="D49" s="42"/>
      <c r="E49" s="42"/>
      <c r="F49" s="61">
        <v>-142.058489</v>
      </c>
      <c r="G49" s="76">
        <f>F49/$F$9</f>
        <v>-0.00015032580708653086</v>
      </c>
      <c r="H49" s="76">
        <f>F49/$F$33</f>
        <v>-0.0019014548609477468</v>
      </c>
      <c r="I49" s="62"/>
      <c r="K49" s="11"/>
      <c r="M49" s="10"/>
    </row>
    <row r="50" spans="1:13" s="9" customFormat="1" ht="21" customHeight="1" thickBot="1">
      <c r="A50" s="213" t="s">
        <v>43</v>
      </c>
      <c r="B50" s="214">
        <f>B10-B33</f>
        <v>-6763.798000000039</v>
      </c>
      <c r="C50" s="215">
        <f>B50/$B$9</f>
        <v>-0.00715742790506711</v>
      </c>
      <c r="D50" s="214">
        <f>D10-D33</f>
        <v>0</v>
      </c>
      <c r="E50" s="214">
        <f>E10-E33</f>
        <v>0</v>
      </c>
      <c r="F50" s="214">
        <f>F10-F33</f>
        <v>-1800.4214645899629</v>
      </c>
      <c r="G50" s="215">
        <f>G10-G33</f>
        <v>-0.001905199834699084</v>
      </c>
      <c r="H50" s="214">
        <f>H10-H33</f>
        <v>0</v>
      </c>
      <c r="I50" s="216">
        <f t="shared" si="5"/>
        <v>0.26618498432241067</v>
      </c>
      <c r="J50" s="50"/>
      <c r="K50" s="11"/>
      <c r="M50" s="10"/>
    </row>
    <row r="51" spans="1:13" ht="9" customHeight="1" thickTop="1">
      <c r="A51" s="44"/>
      <c r="B51" s="78"/>
      <c r="C51" s="78"/>
      <c r="D51" s="78"/>
      <c r="E51" s="78"/>
      <c r="F51" s="79"/>
      <c r="G51" s="79"/>
      <c r="H51" s="79"/>
      <c r="I51" s="80"/>
      <c r="K51" s="11"/>
      <c r="M51" s="10"/>
    </row>
    <row r="52" spans="1:13" ht="15" customHeight="1">
      <c r="A52" s="237"/>
      <c r="B52" s="237"/>
      <c r="C52" s="237"/>
      <c r="D52" s="237"/>
      <c r="E52" s="237"/>
      <c r="F52" s="237"/>
      <c r="G52" s="57"/>
      <c r="H52" s="57"/>
      <c r="I52" s="58"/>
      <c r="M52" s="10"/>
    </row>
    <row r="53" spans="1:13" ht="19.5" customHeight="1">
      <c r="A53" s="46"/>
      <c r="B53" s="46"/>
      <c r="C53" s="116"/>
      <c r="D53" s="24"/>
      <c r="E53" s="24"/>
      <c r="F53" s="24"/>
      <c r="G53" s="116"/>
      <c r="H53" s="46"/>
      <c r="I53" s="46"/>
      <c r="M53" s="10"/>
    </row>
    <row r="54" spans="1:13" ht="19.5" customHeight="1">
      <c r="A54" s="46"/>
      <c r="B54" s="46"/>
      <c r="C54" s="46"/>
      <c r="D54" s="46"/>
      <c r="E54" s="46"/>
      <c r="F54" s="47">
        <f>F1</f>
        <v>0</v>
      </c>
      <c r="H54" s="45"/>
      <c r="M54" s="10"/>
    </row>
    <row r="55" spans="6:13" ht="19.5" customHeight="1">
      <c r="F55" s="1"/>
      <c r="G55" s="1"/>
      <c r="H55" s="45"/>
      <c r="M55" s="10"/>
    </row>
    <row r="56" spans="1:13" ht="30.75" customHeight="1">
      <c r="A56" s="31"/>
      <c r="F56" s="1"/>
      <c r="G56" s="1"/>
      <c r="H56" s="1"/>
      <c r="M56" s="10"/>
    </row>
    <row r="57" spans="1:13" ht="19.5" customHeight="1">
      <c r="A57" s="19"/>
      <c r="F57" s="1"/>
      <c r="G57" s="1"/>
      <c r="H57" s="1"/>
      <c r="I57" s="48"/>
      <c r="M57" s="10"/>
    </row>
    <row r="58" spans="1:8" ht="19.5" customHeight="1">
      <c r="A58" s="19"/>
      <c r="F58" s="1"/>
      <c r="G58" s="45"/>
      <c r="H58" s="45"/>
    </row>
    <row r="59" spans="6:8" ht="19.5" customHeight="1">
      <c r="F59" s="45"/>
      <c r="G59" s="45"/>
      <c r="H59" s="45"/>
    </row>
    <row r="60" spans="6:8" ht="19.5" customHeight="1">
      <c r="F60" s="45"/>
      <c r="G60" s="45"/>
      <c r="H60" s="45"/>
    </row>
    <row r="61" spans="6:8" ht="19.5" customHeight="1">
      <c r="F61" s="45"/>
      <c r="G61" s="45"/>
      <c r="H61" s="45"/>
    </row>
    <row r="62" spans="6:8" ht="19.5" customHeight="1">
      <c r="F62" s="45"/>
      <c r="G62" s="45"/>
      <c r="H62" s="45"/>
    </row>
    <row r="63" spans="6:8" ht="19.5" customHeight="1">
      <c r="F63" s="45"/>
      <c r="G63" s="45"/>
      <c r="H63" s="45"/>
    </row>
    <row r="64" spans="6:8" ht="19.5" customHeight="1">
      <c r="F64" s="45"/>
      <c r="G64" s="45"/>
      <c r="H64" s="45"/>
    </row>
    <row r="65" spans="6:8" ht="19.5" customHeight="1">
      <c r="F65" s="45"/>
      <c r="G65" s="45"/>
      <c r="H65" s="45"/>
    </row>
    <row r="66" spans="6:8" ht="19.5" customHeight="1">
      <c r="F66" s="45"/>
      <c r="G66" s="45"/>
      <c r="H66" s="45"/>
    </row>
    <row r="67" spans="6:8" ht="19.5" customHeight="1">
      <c r="F67" s="45"/>
      <c r="G67" s="45"/>
      <c r="H67" s="45"/>
    </row>
    <row r="68" spans="6:8" ht="19.5" customHeight="1">
      <c r="F68" s="45"/>
      <c r="G68" s="45"/>
      <c r="H68" s="45"/>
    </row>
    <row r="69" spans="6:8" ht="19.5" customHeight="1">
      <c r="F69" s="45"/>
      <c r="G69" s="45"/>
      <c r="H69" s="45"/>
    </row>
    <row r="70" spans="6:8" ht="19.5" customHeight="1">
      <c r="F70" s="45"/>
      <c r="G70" s="45"/>
      <c r="H70" s="45"/>
    </row>
    <row r="71" spans="6:8" ht="19.5" customHeight="1">
      <c r="F71" s="45"/>
      <c r="G71" s="45"/>
      <c r="H71" s="45"/>
    </row>
    <row r="72" spans="6:8" ht="19.5" customHeight="1">
      <c r="F72" s="45"/>
      <c r="G72" s="45"/>
      <c r="H72" s="45"/>
    </row>
    <row r="73" spans="6:8" ht="19.5" customHeight="1">
      <c r="F73" s="45"/>
      <c r="G73" s="45"/>
      <c r="H73" s="45"/>
    </row>
    <row r="74" spans="6:8" ht="19.5" customHeight="1">
      <c r="F74" s="45"/>
      <c r="G74" s="45"/>
      <c r="H74" s="45"/>
    </row>
    <row r="75" spans="6:8" ht="19.5" customHeight="1">
      <c r="F75" s="45"/>
      <c r="G75" s="45"/>
      <c r="H75" s="45"/>
    </row>
    <row r="76" spans="6:8" ht="19.5" customHeight="1">
      <c r="F76" s="45"/>
      <c r="G76" s="45"/>
      <c r="H76" s="45"/>
    </row>
    <row r="77" spans="6:8" ht="19.5" customHeight="1">
      <c r="F77" s="45"/>
      <c r="G77" s="45"/>
      <c r="H77" s="45"/>
    </row>
    <row r="78" spans="6:8" ht="19.5" customHeight="1">
      <c r="F78" s="45"/>
      <c r="G78" s="45"/>
      <c r="H78" s="45"/>
    </row>
    <row r="79" spans="6:8" ht="19.5" customHeight="1">
      <c r="F79" s="45"/>
      <c r="G79" s="45"/>
      <c r="H79" s="45"/>
    </row>
    <row r="80" spans="6:8" ht="19.5" customHeight="1">
      <c r="F80" s="45"/>
      <c r="G80" s="45"/>
      <c r="H80" s="45"/>
    </row>
    <row r="81" spans="6:8" ht="19.5" customHeight="1">
      <c r="F81" s="45"/>
      <c r="G81" s="45"/>
      <c r="H81" s="45"/>
    </row>
    <row r="82" spans="6:8" ht="19.5" customHeight="1">
      <c r="F82" s="45"/>
      <c r="G82" s="45"/>
      <c r="H82" s="45"/>
    </row>
    <row r="83" spans="6:8" ht="19.5" customHeight="1">
      <c r="F83" s="45"/>
      <c r="G83" s="45"/>
      <c r="H83" s="45"/>
    </row>
    <row r="84" spans="6:8" ht="19.5" customHeight="1">
      <c r="F84" s="45"/>
      <c r="G84" s="45"/>
      <c r="H84" s="45"/>
    </row>
    <row r="85" spans="6:8" ht="19.5" customHeight="1">
      <c r="F85" s="45"/>
      <c r="G85" s="45"/>
      <c r="H85" s="45"/>
    </row>
    <row r="86" spans="6:8" ht="19.5" customHeight="1">
      <c r="F86" s="45"/>
      <c r="G86" s="45"/>
      <c r="H86" s="45"/>
    </row>
    <row r="87" spans="6:8" ht="19.5" customHeight="1">
      <c r="F87" s="45"/>
      <c r="G87" s="45"/>
      <c r="H87" s="45"/>
    </row>
    <row r="88" spans="6:8" ht="19.5" customHeight="1">
      <c r="F88" s="45"/>
      <c r="G88" s="45"/>
      <c r="H88" s="45"/>
    </row>
    <row r="89" spans="6:8" ht="19.5" customHeight="1">
      <c r="F89" s="45"/>
      <c r="G89" s="45"/>
      <c r="H89" s="45"/>
    </row>
    <row r="90" spans="6:8" ht="19.5" customHeight="1">
      <c r="F90" s="45"/>
      <c r="G90" s="45"/>
      <c r="H90" s="45"/>
    </row>
    <row r="91" spans="6:8" ht="19.5" customHeight="1">
      <c r="F91" s="45"/>
      <c r="G91" s="45"/>
      <c r="H91" s="45"/>
    </row>
    <row r="92" spans="6:8" ht="19.5" customHeight="1">
      <c r="F92" s="45"/>
      <c r="G92" s="45"/>
      <c r="H92" s="45"/>
    </row>
    <row r="93" spans="6:8" ht="19.5" customHeight="1">
      <c r="F93" s="45"/>
      <c r="G93" s="45"/>
      <c r="H93" s="45"/>
    </row>
    <row r="94" spans="6:8" ht="19.5" customHeight="1">
      <c r="F94" s="45"/>
      <c r="G94" s="45"/>
      <c r="H94" s="45"/>
    </row>
    <row r="95" spans="6:8" ht="19.5" customHeight="1">
      <c r="F95" s="45"/>
      <c r="G95" s="45"/>
      <c r="H95" s="45"/>
    </row>
    <row r="96" spans="6:8" ht="19.5" customHeight="1">
      <c r="F96" s="45"/>
      <c r="G96" s="45"/>
      <c r="H96" s="45"/>
    </row>
    <row r="97" spans="6:8" ht="19.5" customHeight="1">
      <c r="F97" s="45"/>
      <c r="G97" s="45"/>
      <c r="H97" s="45"/>
    </row>
    <row r="98" spans="6:8" ht="19.5" customHeight="1">
      <c r="F98" s="45"/>
      <c r="G98" s="45"/>
      <c r="H98" s="45"/>
    </row>
    <row r="99" spans="6:8" ht="19.5" customHeight="1">
      <c r="F99" s="45"/>
      <c r="G99" s="45"/>
      <c r="H99" s="45"/>
    </row>
    <row r="100" spans="6:8" ht="19.5" customHeight="1">
      <c r="F100" s="45"/>
      <c r="G100" s="45"/>
      <c r="H100" s="45"/>
    </row>
    <row r="101" spans="6:8" ht="19.5" customHeight="1">
      <c r="F101" s="45"/>
      <c r="G101" s="45"/>
      <c r="H101" s="45"/>
    </row>
    <row r="102" spans="6:8" ht="19.5" customHeight="1">
      <c r="F102" s="45"/>
      <c r="G102" s="45"/>
      <c r="H102" s="45"/>
    </row>
    <row r="103" spans="6:8" ht="19.5" customHeight="1">
      <c r="F103" s="45"/>
      <c r="G103" s="45"/>
      <c r="H103" s="45"/>
    </row>
    <row r="104" spans="6:8" ht="19.5" customHeight="1">
      <c r="F104" s="45"/>
      <c r="G104" s="45"/>
      <c r="H104" s="45"/>
    </row>
    <row r="105" spans="6:8" ht="19.5" customHeight="1">
      <c r="F105" s="45"/>
      <c r="G105" s="45"/>
      <c r="H105" s="45"/>
    </row>
    <row r="106" spans="6:8" ht="19.5" customHeight="1">
      <c r="F106" s="45"/>
      <c r="G106" s="45"/>
      <c r="H106" s="45"/>
    </row>
    <row r="107" spans="6:8" ht="19.5" customHeight="1">
      <c r="F107" s="45"/>
      <c r="G107" s="45"/>
      <c r="H107" s="45"/>
    </row>
    <row r="108" spans="6:8" ht="19.5" customHeight="1">
      <c r="F108" s="45"/>
      <c r="G108" s="45"/>
      <c r="H108" s="45"/>
    </row>
    <row r="109" spans="6:8" ht="19.5" customHeight="1">
      <c r="F109" s="45"/>
      <c r="G109" s="45"/>
      <c r="H109" s="45"/>
    </row>
    <row r="110" spans="6:8" ht="19.5" customHeight="1">
      <c r="F110" s="45"/>
      <c r="G110" s="45"/>
      <c r="H110" s="45"/>
    </row>
    <row r="111" spans="6:8" ht="19.5" customHeight="1">
      <c r="F111" s="45"/>
      <c r="G111" s="45"/>
      <c r="H111" s="45"/>
    </row>
    <row r="112" spans="6:8" ht="19.5" customHeight="1">
      <c r="F112" s="45"/>
      <c r="G112" s="45"/>
      <c r="H112" s="45"/>
    </row>
    <row r="113" spans="6:8" ht="19.5" customHeight="1">
      <c r="F113" s="45"/>
      <c r="G113" s="45"/>
      <c r="H113" s="45"/>
    </row>
    <row r="114" spans="6:8" ht="19.5" customHeight="1">
      <c r="F114" s="45"/>
      <c r="G114" s="45"/>
      <c r="H114" s="45"/>
    </row>
    <row r="115" spans="6:8" ht="19.5" customHeight="1">
      <c r="F115" s="45"/>
      <c r="G115" s="45"/>
      <c r="H115" s="45"/>
    </row>
    <row r="116" spans="6:8" ht="19.5" customHeight="1">
      <c r="F116" s="45"/>
      <c r="G116" s="45"/>
      <c r="H116" s="45"/>
    </row>
    <row r="117" spans="6:8" ht="19.5" customHeight="1">
      <c r="F117" s="45"/>
      <c r="G117" s="45"/>
      <c r="H117" s="45"/>
    </row>
    <row r="118" spans="6:8" ht="19.5" customHeight="1">
      <c r="F118" s="45"/>
      <c r="G118" s="45"/>
      <c r="H118" s="45"/>
    </row>
    <row r="119" spans="6:8" ht="19.5" customHeight="1">
      <c r="F119" s="45"/>
      <c r="G119" s="45"/>
      <c r="H119" s="45"/>
    </row>
    <row r="120" spans="6:8" ht="19.5" customHeight="1">
      <c r="F120" s="45"/>
      <c r="G120" s="45"/>
      <c r="H120" s="45"/>
    </row>
    <row r="121" spans="6:8" ht="19.5" customHeight="1">
      <c r="F121" s="45"/>
      <c r="G121" s="45"/>
      <c r="H121" s="45"/>
    </row>
    <row r="122" spans="6:8" ht="19.5" customHeight="1">
      <c r="F122" s="45"/>
      <c r="G122" s="45"/>
      <c r="H122" s="45"/>
    </row>
    <row r="123" spans="6:8" ht="19.5" customHeight="1">
      <c r="F123" s="45"/>
      <c r="G123" s="45"/>
      <c r="H123" s="45"/>
    </row>
    <row r="124" spans="6:8" ht="19.5" customHeight="1">
      <c r="F124" s="45"/>
      <c r="G124" s="45"/>
      <c r="H124" s="45"/>
    </row>
    <row r="125" spans="6:8" ht="19.5" customHeight="1">
      <c r="F125" s="45"/>
      <c r="G125" s="45"/>
      <c r="H125" s="45"/>
    </row>
    <row r="126" spans="6:8" ht="19.5" customHeight="1">
      <c r="F126" s="45"/>
      <c r="G126" s="45"/>
      <c r="H126" s="45"/>
    </row>
    <row r="127" spans="6:8" ht="19.5" customHeight="1">
      <c r="F127" s="45"/>
      <c r="G127" s="45"/>
      <c r="H127" s="45"/>
    </row>
    <row r="128" spans="6:8" ht="19.5" customHeight="1">
      <c r="F128" s="45"/>
      <c r="G128" s="45"/>
      <c r="H128" s="45"/>
    </row>
    <row r="129" spans="6:8" ht="19.5" customHeight="1">
      <c r="F129" s="45"/>
      <c r="G129" s="45"/>
      <c r="H129" s="45"/>
    </row>
    <row r="130" spans="6:8" ht="19.5" customHeight="1">
      <c r="F130" s="45"/>
      <c r="G130" s="45"/>
      <c r="H130" s="45"/>
    </row>
    <row r="131" spans="6:8" ht="19.5" customHeight="1">
      <c r="F131" s="45"/>
      <c r="G131" s="45"/>
      <c r="H131" s="45"/>
    </row>
    <row r="132" spans="6:8" ht="19.5" customHeight="1">
      <c r="F132" s="45"/>
      <c r="G132" s="45"/>
      <c r="H132" s="45"/>
    </row>
    <row r="133" spans="6:8" ht="19.5" customHeight="1">
      <c r="F133" s="45"/>
      <c r="G133" s="45"/>
      <c r="H133" s="45"/>
    </row>
    <row r="134" spans="6:8" ht="19.5" customHeight="1">
      <c r="F134" s="45"/>
      <c r="G134" s="45"/>
      <c r="H134" s="45"/>
    </row>
    <row r="135" spans="6:8" ht="19.5" customHeight="1">
      <c r="F135" s="45"/>
      <c r="G135" s="45"/>
      <c r="H135" s="45"/>
    </row>
    <row r="136" spans="6:8" ht="19.5" customHeight="1">
      <c r="F136" s="45"/>
      <c r="G136" s="45"/>
      <c r="H136" s="45"/>
    </row>
    <row r="137" spans="6:8" ht="19.5" customHeight="1">
      <c r="F137" s="45"/>
      <c r="G137" s="45"/>
      <c r="H137" s="45"/>
    </row>
    <row r="138" spans="6:8" ht="19.5" customHeight="1">
      <c r="F138" s="45"/>
      <c r="G138" s="45"/>
      <c r="H138" s="45"/>
    </row>
    <row r="139" spans="6:8" ht="19.5" customHeight="1">
      <c r="F139" s="45"/>
      <c r="G139" s="45"/>
      <c r="H139" s="45"/>
    </row>
    <row r="140" spans="6:8" ht="19.5" customHeight="1">
      <c r="F140" s="45"/>
      <c r="G140" s="45"/>
      <c r="H140" s="45"/>
    </row>
    <row r="141" spans="6:8" ht="19.5" customHeight="1">
      <c r="F141" s="45"/>
      <c r="G141" s="45"/>
      <c r="H141" s="45"/>
    </row>
    <row r="142" spans="6:8" ht="19.5" customHeight="1">
      <c r="F142" s="45"/>
      <c r="G142" s="45"/>
      <c r="H142" s="45"/>
    </row>
    <row r="143" spans="6:8" ht="19.5" customHeight="1">
      <c r="F143" s="45"/>
      <c r="G143" s="45"/>
      <c r="H143" s="45"/>
    </row>
    <row r="144" spans="6:8" ht="19.5" customHeight="1">
      <c r="F144" s="45"/>
      <c r="G144" s="45"/>
      <c r="H144" s="45"/>
    </row>
    <row r="145" spans="6:8" ht="19.5" customHeight="1">
      <c r="F145" s="45"/>
      <c r="G145" s="45"/>
      <c r="H145" s="45"/>
    </row>
    <row r="146" spans="6:8" ht="19.5" customHeight="1">
      <c r="F146" s="45"/>
      <c r="G146" s="45"/>
      <c r="H146" s="45"/>
    </row>
    <row r="147" spans="6:8" ht="19.5" customHeight="1">
      <c r="F147" s="45"/>
      <c r="G147" s="45"/>
      <c r="H147" s="45"/>
    </row>
    <row r="148" spans="6:8" ht="19.5" customHeight="1">
      <c r="F148" s="45"/>
      <c r="G148" s="45"/>
      <c r="H148" s="45"/>
    </row>
    <row r="149" spans="6:8" ht="19.5" customHeight="1">
      <c r="F149" s="45"/>
      <c r="G149" s="45"/>
      <c r="H149" s="45"/>
    </row>
    <row r="150" spans="6:8" ht="19.5" customHeight="1">
      <c r="F150" s="45"/>
      <c r="G150" s="45"/>
      <c r="H150" s="45"/>
    </row>
    <row r="151" spans="6:8" ht="19.5" customHeight="1">
      <c r="F151" s="45"/>
      <c r="G151" s="45"/>
      <c r="H151" s="45"/>
    </row>
    <row r="152" spans="6:8" ht="19.5" customHeight="1">
      <c r="F152" s="45"/>
      <c r="G152" s="45"/>
      <c r="H152" s="45"/>
    </row>
    <row r="153" spans="6:8" ht="19.5" customHeight="1">
      <c r="F153" s="45"/>
      <c r="G153" s="45"/>
      <c r="H153" s="45"/>
    </row>
    <row r="154" spans="6:8" ht="19.5" customHeight="1">
      <c r="F154" s="45"/>
      <c r="G154" s="45"/>
      <c r="H154" s="45"/>
    </row>
    <row r="155" spans="6:8" ht="19.5" customHeight="1">
      <c r="F155" s="45"/>
      <c r="G155" s="45"/>
      <c r="H155" s="45"/>
    </row>
    <row r="156" spans="6:8" ht="19.5" customHeight="1">
      <c r="F156" s="45"/>
      <c r="G156" s="45"/>
      <c r="H156" s="45"/>
    </row>
    <row r="157" spans="6:8" ht="19.5" customHeight="1">
      <c r="F157" s="45"/>
      <c r="G157" s="45"/>
      <c r="H157" s="45"/>
    </row>
    <row r="158" spans="6:8" ht="19.5" customHeight="1">
      <c r="F158" s="45"/>
      <c r="G158" s="45"/>
      <c r="H158" s="45"/>
    </row>
    <row r="159" spans="6:8" ht="19.5" customHeight="1">
      <c r="F159" s="45"/>
      <c r="G159" s="45"/>
      <c r="H159" s="45"/>
    </row>
    <row r="160" spans="6:8" ht="19.5" customHeight="1">
      <c r="F160" s="45"/>
      <c r="G160" s="45"/>
      <c r="H160" s="45"/>
    </row>
    <row r="161" spans="6:8" ht="19.5" customHeight="1">
      <c r="F161" s="45"/>
      <c r="G161" s="45"/>
      <c r="H161" s="45"/>
    </row>
    <row r="162" spans="6:8" ht="19.5" customHeight="1">
      <c r="F162" s="45"/>
      <c r="G162" s="45"/>
      <c r="H162" s="45"/>
    </row>
    <row r="163" spans="6:8" ht="19.5" customHeight="1">
      <c r="F163" s="45"/>
      <c r="G163" s="45"/>
      <c r="H163" s="45"/>
    </row>
    <row r="164" spans="6:8" ht="19.5" customHeight="1">
      <c r="F164" s="45"/>
      <c r="G164" s="45"/>
      <c r="H164" s="45"/>
    </row>
    <row r="165" spans="6:8" ht="19.5" customHeight="1">
      <c r="F165" s="45"/>
      <c r="G165" s="45"/>
      <c r="H165" s="45"/>
    </row>
    <row r="166" spans="6:8" ht="19.5" customHeight="1">
      <c r="F166" s="45"/>
      <c r="G166" s="45"/>
      <c r="H166" s="45"/>
    </row>
    <row r="167" spans="6:8" ht="19.5" customHeight="1">
      <c r="F167" s="45"/>
      <c r="G167" s="45"/>
      <c r="H167" s="45"/>
    </row>
    <row r="168" spans="6:8" ht="19.5" customHeight="1">
      <c r="F168" s="45"/>
      <c r="G168" s="45"/>
      <c r="H168" s="45"/>
    </row>
    <row r="169" spans="6:8" ht="19.5" customHeight="1">
      <c r="F169" s="45"/>
      <c r="G169" s="45"/>
      <c r="H169" s="45"/>
    </row>
    <row r="170" spans="6:8" ht="19.5" customHeight="1">
      <c r="F170" s="45"/>
      <c r="G170" s="45"/>
      <c r="H170" s="45"/>
    </row>
    <row r="171" spans="6:8" ht="19.5" customHeight="1">
      <c r="F171" s="45"/>
      <c r="G171" s="45"/>
      <c r="H171" s="45"/>
    </row>
    <row r="172" spans="6:8" ht="19.5" customHeight="1">
      <c r="F172" s="45"/>
      <c r="G172" s="45"/>
      <c r="H172" s="45"/>
    </row>
    <row r="173" spans="6:8" ht="19.5" customHeight="1">
      <c r="F173" s="45"/>
      <c r="G173" s="45"/>
      <c r="H173" s="45"/>
    </row>
    <row r="174" spans="6:8" ht="19.5" customHeight="1">
      <c r="F174" s="45"/>
      <c r="G174" s="45"/>
      <c r="H174" s="45"/>
    </row>
    <row r="175" spans="6:8" ht="19.5" customHeight="1">
      <c r="F175" s="45"/>
      <c r="G175" s="45"/>
      <c r="H175" s="45"/>
    </row>
    <row r="176" spans="6:8" ht="19.5" customHeight="1">
      <c r="F176" s="45"/>
      <c r="G176" s="45"/>
      <c r="H176" s="45"/>
    </row>
    <row r="177" spans="6:8" ht="19.5" customHeight="1">
      <c r="F177" s="45"/>
      <c r="G177" s="45"/>
      <c r="H177" s="45"/>
    </row>
    <row r="178" spans="6:8" ht="19.5" customHeight="1">
      <c r="F178" s="45"/>
      <c r="G178" s="45"/>
      <c r="H178" s="45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view="pageBreakPreview" zoomScale="73" zoomScaleSheetLayoutView="73" zoomScalePageLayoutView="0" workbookViewId="0" topLeftCell="A1">
      <selection activeCell="O7" sqref="O7"/>
    </sheetView>
  </sheetViews>
  <sheetFormatPr defaultColWidth="9.140625" defaultRowHeight="12.75"/>
  <cols>
    <col min="1" max="1" width="54.00390625" style="174" customWidth="1"/>
    <col min="2" max="2" width="12.7109375" style="174" customWidth="1"/>
    <col min="3" max="3" width="14.00390625" style="174" customWidth="1"/>
    <col min="4" max="4" width="14.140625" style="174" customWidth="1"/>
    <col min="5" max="5" width="13.00390625" style="174" customWidth="1"/>
    <col min="6" max="6" width="12.57421875" style="174" customWidth="1"/>
    <col min="7" max="7" width="14.140625" style="174" customWidth="1"/>
    <col min="8" max="9" width="12.00390625" style="174" hidden="1" customWidth="1"/>
    <col min="10" max="10" width="10.421875" style="174" hidden="1" customWidth="1"/>
    <col min="11" max="11" width="12.421875" style="174" hidden="1" customWidth="1"/>
    <col min="12" max="12" width="10.00390625" style="174" hidden="1" customWidth="1"/>
    <col min="13" max="13" width="9.57421875" style="174" bestFit="1" customWidth="1"/>
    <col min="14" max="16384" width="9.140625" style="174" customWidth="1"/>
  </cols>
  <sheetData>
    <row r="1" spans="1:14" ht="12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20" ht="12.75">
      <c r="A2" s="173"/>
      <c r="B2" s="173"/>
      <c r="C2" s="173"/>
      <c r="D2" s="173"/>
      <c r="E2" s="173"/>
      <c r="F2" s="173"/>
      <c r="G2" s="175" t="s">
        <v>55</v>
      </c>
      <c r="H2" s="173"/>
      <c r="I2" s="173"/>
      <c r="J2" s="173"/>
      <c r="K2" s="173"/>
      <c r="L2" s="173" t="s">
        <v>55</v>
      </c>
      <c r="M2" s="173"/>
      <c r="N2" s="173"/>
      <c r="O2" s="173"/>
      <c r="P2" s="173"/>
      <c r="Q2" s="173"/>
      <c r="R2" s="173"/>
      <c r="S2" s="173"/>
      <c r="T2" s="173"/>
    </row>
    <row r="3" spans="1:20" ht="24.75" customHeight="1">
      <c r="A3" s="244" t="s">
        <v>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173"/>
      <c r="N3" s="173"/>
      <c r="O3" s="173"/>
      <c r="P3" s="173"/>
      <c r="Q3" s="173"/>
      <c r="R3" s="173"/>
      <c r="S3" s="173"/>
      <c r="T3" s="173"/>
    </row>
    <row r="4" spans="1:20" ht="12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3.5" thickBot="1">
      <c r="A5" s="173"/>
      <c r="B5" s="173"/>
      <c r="C5" s="173"/>
      <c r="D5" s="173"/>
      <c r="E5" s="173"/>
      <c r="F5" s="173"/>
      <c r="G5" s="176" t="s">
        <v>82</v>
      </c>
      <c r="H5" s="173"/>
      <c r="I5" s="173"/>
      <c r="J5" s="173"/>
      <c r="K5" s="173" t="s">
        <v>57</v>
      </c>
      <c r="L5" s="173"/>
      <c r="M5" s="173"/>
      <c r="N5" s="173"/>
      <c r="O5" s="173"/>
      <c r="P5" s="173"/>
      <c r="Q5" s="173"/>
      <c r="R5" s="173"/>
      <c r="S5" s="173"/>
      <c r="T5" s="173"/>
    </row>
    <row r="6" spans="1:20" s="182" customFormat="1" ht="39.75" thickBot="1">
      <c r="A6" s="177" t="s">
        <v>58</v>
      </c>
      <c r="B6" s="177" t="s">
        <v>151</v>
      </c>
      <c r="C6" s="177" t="s">
        <v>152</v>
      </c>
      <c r="D6" s="177" t="s">
        <v>166</v>
      </c>
      <c r="E6" s="177" t="s">
        <v>167</v>
      </c>
      <c r="F6" s="177" t="s">
        <v>168</v>
      </c>
      <c r="G6" s="178" t="s">
        <v>165</v>
      </c>
      <c r="H6" s="179" t="s">
        <v>59</v>
      </c>
      <c r="I6" s="180" t="s">
        <v>60</v>
      </c>
      <c r="J6" s="180" t="s">
        <v>61</v>
      </c>
      <c r="K6" s="180" t="s">
        <v>62</v>
      </c>
      <c r="L6" s="180" t="s">
        <v>63</v>
      </c>
      <c r="M6" s="181"/>
      <c r="N6" s="181"/>
      <c r="O6" s="181"/>
      <c r="P6" s="181"/>
      <c r="Q6" s="181"/>
      <c r="R6" s="181"/>
      <c r="S6" s="181"/>
      <c r="T6" s="181"/>
    </row>
    <row r="7" spans="1:20" ht="21" customHeight="1" thickTop="1">
      <c r="A7" s="183" t="s">
        <v>64</v>
      </c>
      <c r="B7" s="184">
        <v>43571.339</v>
      </c>
      <c r="C7" s="184">
        <v>43857.595</v>
      </c>
      <c r="D7" s="202">
        <v>10485.472</v>
      </c>
      <c r="E7" s="184">
        <v>11251.262</v>
      </c>
      <c r="F7" s="184">
        <v>10887.574</v>
      </c>
      <c r="G7" s="120">
        <f>F7/E7</f>
        <v>0.9676758038342721</v>
      </c>
      <c r="H7" s="185" t="e">
        <f>+#REF!+D7</f>
        <v>#REF!</v>
      </c>
      <c r="I7" s="186">
        <v>7799.829</v>
      </c>
      <c r="J7" s="186">
        <v>7653.1</v>
      </c>
      <c r="K7" s="187">
        <f aca="true" t="shared" si="0" ref="K7:K13">+I7-J7</f>
        <v>146.72899999999936</v>
      </c>
      <c r="L7" s="188">
        <f aca="true" t="shared" si="1" ref="L7:L14">+J7/I7</f>
        <v>0.9811881773305544</v>
      </c>
      <c r="M7" s="189"/>
      <c r="N7" s="173"/>
      <c r="O7" s="173"/>
      <c r="P7" s="173"/>
      <c r="Q7" s="173"/>
      <c r="R7" s="173"/>
      <c r="S7" s="173"/>
      <c r="T7" s="173"/>
    </row>
    <row r="8" spans="1:20" ht="19.5" customHeight="1">
      <c r="A8" s="183" t="s">
        <v>65</v>
      </c>
      <c r="B8" s="190">
        <v>238.508</v>
      </c>
      <c r="C8" s="191">
        <v>262.108</v>
      </c>
      <c r="D8" s="203">
        <v>60.009</v>
      </c>
      <c r="E8" s="190">
        <v>72.568</v>
      </c>
      <c r="F8" s="190">
        <v>72.06099999999999</v>
      </c>
      <c r="G8" s="120">
        <f aca="true" t="shared" si="2" ref="G8:G14">F8/E8</f>
        <v>0.9930134494543048</v>
      </c>
      <c r="H8" s="185" t="e">
        <f>+#REF!+B10</f>
        <v>#REF!</v>
      </c>
      <c r="I8" s="186">
        <v>64.459</v>
      </c>
      <c r="J8" s="186">
        <v>56.1</v>
      </c>
      <c r="K8" s="187">
        <f t="shared" si="0"/>
        <v>8.359000000000002</v>
      </c>
      <c r="L8" s="188">
        <f t="shared" si="1"/>
        <v>0.8703206689523573</v>
      </c>
      <c r="M8" s="189"/>
      <c r="N8" s="173"/>
      <c r="O8" s="173"/>
      <c r="P8" s="173"/>
      <c r="Q8" s="173"/>
      <c r="R8" s="173"/>
      <c r="S8" s="173"/>
      <c r="T8" s="173"/>
    </row>
    <row r="9" spans="1:20" ht="18.75" customHeight="1">
      <c r="A9" s="183" t="s">
        <v>66</v>
      </c>
      <c r="B9" s="190">
        <v>118.149</v>
      </c>
      <c r="C9" s="190">
        <v>118.149</v>
      </c>
      <c r="D9" s="190">
        <v>31.8</v>
      </c>
      <c r="E9" s="190">
        <v>30.135</v>
      </c>
      <c r="F9" s="190">
        <v>30.034999999999997</v>
      </c>
      <c r="G9" s="120">
        <f t="shared" si="2"/>
        <v>0.9966815994690558</v>
      </c>
      <c r="H9" s="185" t="e">
        <f>+#REF!+D9</f>
        <v>#REF!</v>
      </c>
      <c r="I9" s="186">
        <v>38.745</v>
      </c>
      <c r="J9" s="186">
        <v>34.5</v>
      </c>
      <c r="K9" s="187">
        <f t="shared" si="0"/>
        <v>4.244999999999997</v>
      </c>
      <c r="L9" s="188">
        <f t="shared" si="1"/>
        <v>0.8904374758033295</v>
      </c>
      <c r="M9" s="189"/>
      <c r="N9" s="173"/>
      <c r="O9" s="173"/>
      <c r="P9" s="173"/>
      <c r="Q9" s="173"/>
      <c r="R9" s="173"/>
      <c r="S9" s="173"/>
      <c r="T9" s="173"/>
    </row>
    <row r="10" spans="1:20" ht="25.5" customHeight="1">
      <c r="A10" s="192" t="s">
        <v>67</v>
      </c>
      <c r="B10" s="190">
        <v>306.042</v>
      </c>
      <c r="C10" s="190">
        <v>283.042</v>
      </c>
      <c r="D10" s="190">
        <v>73.2</v>
      </c>
      <c r="E10" s="190">
        <v>70.238</v>
      </c>
      <c r="F10" s="190">
        <v>69.793</v>
      </c>
      <c r="G10" s="120">
        <f t="shared" si="2"/>
        <v>0.9936643981890146</v>
      </c>
      <c r="H10" s="185" t="e">
        <f>+#REF!+D10</f>
        <v>#REF!</v>
      </c>
      <c r="I10" s="186">
        <v>62.378</v>
      </c>
      <c r="J10" s="186">
        <v>58.8</v>
      </c>
      <c r="K10" s="187">
        <f t="shared" si="0"/>
        <v>3.578000000000003</v>
      </c>
      <c r="L10" s="188">
        <f t="shared" si="1"/>
        <v>0.9426400333450896</v>
      </c>
      <c r="M10" s="189"/>
      <c r="N10" s="173"/>
      <c r="O10" s="173"/>
      <c r="P10" s="173"/>
      <c r="Q10" s="173"/>
      <c r="R10" s="173"/>
      <c r="S10" s="173"/>
      <c r="T10" s="173"/>
    </row>
    <row r="11" spans="1:20" ht="28.5" customHeight="1">
      <c r="A11" s="192" t="s">
        <v>68</v>
      </c>
      <c r="B11" s="190">
        <v>23132.1</v>
      </c>
      <c r="C11" s="190">
        <v>26876.5</v>
      </c>
      <c r="D11" s="190">
        <v>5783.1</v>
      </c>
      <c r="E11" s="190">
        <v>7126.2</v>
      </c>
      <c r="F11" s="190">
        <v>6978.268119999997</v>
      </c>
      <c r="G11" s="120">
        <f t="shared" si="2"/>
        <v>0.9792411271084165</v>
      </c>
      <c r="H11" s="185" t="e">
        <f>+#REF!+D11</f>
        <v>#REF!</v>
      </c>
      <c r="I11" s="186">
        <v>8640.4</v>
      </c>
      <c r="J11" s="186">
        <v>7983.6</v>
      </c>
      <c r="K11" s="187">
        <f t="shared" si="0"/>
        <v>656.7999999999993</v>
      </c>
      <c r="L11" s="188">
        <f t="shared" si="1"/>
        <v>0.9239850006944124</v>
      </c>
      <c r="M11" s="189"/>
      <c r="N11" s="173"/>
      <c r="O11" s="173"/>
      <c r="P11" s="173"/>
      <c r="Q11" s="173"/>
      <c r="R11" s="173"/>
      <c r="S11" s="173"/>
      <c r="T11" s="173"/>
    </row>
    <row r="12" spans="1:20" ht="27.75" customHeight="1">
      <c r="A12" s="192" t="s">
        <v>69</v>
      </c>
      <c r="B12" s="190">
        <v>13118</v>
      </c>
      <c r="C12" s="190">
        <v>14336.8</v>
      </c>
      <c r="D12" s="190">
        <v>3599.5</v>
      </c>
      <c r="E12" s="190">
        <v>4208.9</v>
      </c>
      <c r="F12" s="190">
        <v>3769.7790000000005</v>
      </c>
      <c r="G12" s="120">
        <f t="shared" si="2"/>
        <v>0.8956684644443919</v>
      </c>
      <c r="H12" s="185" t="e">
        <f>+#REF!+D12</f>
        <v>#REF!</v>
      </c>
      <c r="I12" s="186" t="e">
        <f>+D12+#REF!-459.6+29</f>
        <v>#REF!</v>
      </c>
      <c r="J12" s="186">
        <v>3474.3</v>
      </c>
      <c r="K12" s="187" t="e">
        <f t="shared" si="0"/>
        <v>#REF!</v>
      </c>
      <c r="L12" s="188" t="e">
        <f t="shared" si="1"/>
        <v>#REF!</v>
      </c>
      <c r="M12" s="189"/>
      <c r="N12" s="189"/>
      <c r="O12" s="173"/>
      <c r="P12" s="173"/>
      <c r="Q12" s="173"/>
      <c r="R12" s="173"/>
      <c r="S12" s="173"/>
      <c r="T12" s="173"/>
    </row>
    <row r="13" spans="1:20" ht="17.25" customHeight="1">
      <c r="A13" s="183" t="s">
        <v>70</v>
      </c>
      <c r="B13" s="190">
        <v>633.44</v>
      </c>
      <c r="C13" s="190">
        <v>585.24</v>
      </c>
      <c r="D13" s="190">
        <v>158.4</v>
      </c>
      <c r="E13" s="190">
        <v>152.65</v>
      </c>
      <c r="F13" s="190">
        <v>128.79969799999998</v>
      </c>
      <c r="G13" s="120">
        <f t="shared" si="2"/>
        <v>0.8437582574516866</v>
      </c>
      <c r="H13" s="185" t="e">
        <f>+#REF!+D13</f>
        <v>#REF!</v>
      </c>
      <c r="I13" s="186">
        <v>116.7</v>
      </c>
      <c r="J13" s="186">
        <f>0.2+99.6+0.2</f>
        <v>100</v>
      </c>
      <c r="K13" s="187">
        <f t="shared" si="0"/>
        <v>16.700000000000003</v>
      </c>
      <c r="L13" s="188">
        <f t="shared" si="1"/>
        <v>0.856898029134533</v>
      </c>
      <c r="M13" s="189"/>
      <c r="N13" s="173"/>
      <c r="O13" s="193"/>
      <c r="P13" s="173"/>
      <c r="Q13" s="173"/>
      <c r="R13" s="173"/>
      <c r="S13" s="173"/>
      <c r="T13" s="173"/>
    </row>
    <row r="14" spans="1:20" ht="18.75" customHeight="1" thickBot="1">
      <c r="A14" s="204" t="s">
        <v>71</v>
      </c>
      <c r="B14" s="205">
        <f>SUM(B7:B13)</f>
        <v>81117.57800000001</v>
      </c>
      <c r="C14" s="206">
        <f>SUM(C7:C13)</f>
        <v>86319.43400000001</v>
      </c>
      <c r="D14" s="206">
        <f>SUM(D7:D13)</f>
        <v>20191.481</v>
      </c>
      <c r="E14" s="206">
        <f>SUM(E7:E13)</f>
        <v>22911.953</v>
      </c>
      <c r="F14" s="206">
        <f>SUM(F7:F13)</f>
        <v>21936.309817999998</v>
      </c>
      <c r="G14" s="207">
        <f t="shared" si="2"/>
        <v>0.9574177206980128</v>
      </c>
      <c r="H14" s="185" t="e">
        <f>SUM(H7:H13)</f>
        <v>#REF!</v>
      </c>
      <c r="I14" s="186" t="e">
        <f>SUM(I7:I13)</f>
        <v>#REF!</v>
      </c>
      <c r="J14" s="186">
        <f>SUM(J7:J13)</f>
        <v>19360.4</v>
      </c>
      <c r="K14" s="186" t="e">
        <f>SUM(K7:K13)</f>
        <v>#REF!</v>
      </c>
      <c r="L14" s="188" t="e">
        <f t="shared" si="1"/>
        <v>#REF!</v>
      </c>
      <c r="M14" s="189"/>
      <c r="N14" s="173"/>
      <c r="O14" s="194"/>
      <c r="P14" s="173"/>
      <c r="Q14" s="173"/>
      <c r="R14" s="173"/>
      <c r="S14" s="173"/>
      <c r="T14" s="173"/>
    </row>
    <row r="15" spans="1:24" ht="13.5" thickTop="1">
      <c r="A15" s="173"/>
      <c r="B15" s="173"/>
      <c r="C15" s="173"/>
      <c r="D15" s="173"/>
      <c r="E15" s="173"/>
      <c r="F15" s="173"/>
      <c r="G15" s="173"/>
      <c r="H15" s="173"/>
      <c r="I15" s="189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</row>
    <row r="16" spans="1:24" ht="12.75">
      <c r="A16" s="173"/>
      <c r="B16" s="189"/>
      <c r="C16" s="189"/>
      <c r="D16" s="173"/>
      <c r="E16" s="173"/>
      <c r="F16" s="173"/>
      <c r="G16" s="173"/>
      <c r="H16" s="173"/>
      <c r="I16" s="189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</row>
    <row r="17" spans="1:24" ht="12.75">
      <c r="A17" s="173"/>
      <c r="B17" s="173"/>
      <c r="C17" s="189"/>
      <c r="D17" s="173"/>
      <c r="E17" s="189"/>
      <c r="F17" s="189"/>
      <c r="G17" s="173"/>
      <c r="H17" s="173"/>
      <c r="I17" s="189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</row>
    <row r="18" spans="1:24" ht="12.75">
      <c r="A18" s="173"/>
      <c r="B18" s="173"/>
      <c r="C18" s="189"/>
      <c r="D18" s="195"/>
      <c r="E18" s="189"/>
      <c r="F18" s="189"/>
      <c r="G18" s="189"/>
      <c r="H18" s="189"/>
      <c r="I18" s="189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</row>
    <row r="19" spans="1:24" ht="12.75">
      <c r="A19" s="173"/>
      <c r="B19" s="173"/>
      <c r="C19" s="173"/>
      <c r="D19" s="193"/>
      <c r="E19" s="173"/>
      <c r="F19" s="173"/>
      <c r="G19" s="173"/>
      <c r="H19" s="173"/>
      <c r="I19" s="189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</row>
    <row r="20" spans="1:24" ht="12.75">
      <c r="A20" s="173"/>
      <c r="B20" s="173"/>
      <c r="C20" s="173"/>
      <c r="D20" s="194"/>
      <c r="E20" s="173"/>
      <c r="F20" s="173"/>
      <c r="G20" s="173"/>
      <c r="H20" s="173"/>
      <c r="I20" s="189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4" ht="12.7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</row>
    <row r="22" spans="1:24" ht="12.7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</row>
    <row r="23" spans="1:24" ht="12.75">
      <c r="A23" s="173"/>
      <c r="B23" s="173"/>
      <c r="C23" s="189"/>
      <c r="D23" s="173"/>
      <c r="E23" s="196"/>
      <c r="F23" s="196"/>
      <c r="G23" s="196"/>
      <c r="H23" s="196"/>
      <c r="I23" s="196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</row>
    <row r="24" spans="1:24" ht="12.7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</row>
    <row r="25" spans="1:24" ht="12.7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</row>
    <row r="26" spans="1:24" ht="12.75">
      <c r="A26" s="173"/>
      <c r="B26" s="173"/>
      <c r="C26" s="173"/>
      <c r="D26" s="197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</row>
    <row r="27" spans="1:24" ht="12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</row>
    <row r="28" spans="1:24" ht="12.75">
      <c r="A28" s="173"/>
      <c r="B28" s="173"/>
      <c r="C28" s="173"/>
      <c r="D28" s="197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</row>
    <row r="29" spans="1:24" ht="12.7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</row>
    <row r="30" spans="1:24" ht="12.7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4" ht="12.7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ht="12.7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</row>
    <row r="33" spans="1:24" ht="12.7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</row>
    <row r="34" spans="1:24" ht="12.7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</row>
    <row r="35" spans="1:24" ht="12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</row>
    <row r="36" spans="1:24" ht="12.7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</row>
    <row r="37" spans="1:24" ht="12.7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</row>
    <row r="38" spans="1:24" ht="12.7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</row>
    <row r="39" spans="1:24" ht="12.7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</row>
    <row r="40" spans="1:24" ht="12.7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</row>
    <row r="41" spans="1:24" ht="12.75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</row>
    <row r="42" spans="1:24" ht="12.7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</row>
    <row r="43" spans="1:24" ht="12.7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1:24" ht="12.7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1:24" ht="12.7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1:24" ht="12.7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1:24" ht="12.7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1:24" ht="12.7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1:24" ht="12.7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1:24" ht="12.7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 ht="12.7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 ht="12.7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1:24" ht="12.7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1:24" ht="12.7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1:24" ht="12.7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1:24" ht="12.7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2.7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ht="12.7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4" ht="12.7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4" ht="12.7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1:24" ht="12.7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4" ht="12.7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1:24" ht="12.7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4" ht="12.7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2.7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2.7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2.7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2.7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2.7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2.7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2.7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2.7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2.7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2.7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2.7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2.7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2.7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2.7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2.7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:24" ht="12.7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:24" ht="12.7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ht="12.7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ht="12.7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ht="12.7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1:24" ht="12.7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1:24" ht="12.7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1:24" ht="12.7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1:24" ht="12.7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24" ht="12.7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24" ht="12.7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24" ht="12.7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24" ht="12.7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1:24" ht="12.7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1:24" ht="12.7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1:24" ht="12.7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1:24" ht="12.7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1:24" ht="12.7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1:24" ht="12.7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1:24" ht="12.7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1:24" ht="12.7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1:24" ht="12.7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1:24" ht="12.7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ht="12.7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ht="12.7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ht="12.7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ht="12.7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ht="12.7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ht="12.7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ht="12.7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ht="12.7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  <row r="112" spans="1:24" ht="12.7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</row>
    <row r="113" spans="1:24" ht="12.7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</row>
    <row r="114" spans="1:24" ht="12.75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</row>
    <row r="115" spans="1:24" ht="12.7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</row>
    <row r="116" spans="1:24" ht="12.7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</row>
    <row r="117" spans="1:24" ht="12.7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</row>
    <row r="118" spans="1:24" ht="12.7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</row>
    <row r="119" spans="1:24" ht="12.7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</row>
    <row r="120" spans="1:24" ht="12.75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</row>
    <row r="121" spans="1:24" ht="12.75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</row>
    <row r="122" spans="1:24" ht="12.75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</row>
    <row r="123" spans="1:24" ht="12.7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</row>
    <row r="124" spans="1:24" ht="12.75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</row>
    <row r="125" spans="1:24" ht="12.75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</row>
    <row r="126" spans="1:24" ht="12.75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</row>
    <row r="127" spans="1:24" ht="12.75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</row>
    <row r="128" spans="1:24" ht="12.75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</row>
    <row r="129" spans="1:24" ht="12.75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</row>
    <row r="130" spans="1:24" ht="12.75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</row>
    <row r="131" spans="1:24" ht="12.75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</row>
    <row r="132" spans="1:24" ht="12.75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</row>
    <row r="133" spans="1:24" ht="12.75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</row>
    <row r="134" spans="1:24" ht="12.75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</row>
    <row r="135" spans="1:24" ht="12.75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</row>
    <row r="136" spans="1:24" ht="12.75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</row>
    <row r="137" spans="1:24" ht="12.75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</row>
    <row r="138" spans="1:24" ht="12.75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</row>
    <row r="139" spans="1:24" ht="12.75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</row>
    <row r="140" spans="1:24" ht="12.75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</row>
    <row r="141" spans="1:24" ht="12.7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</row>
    <row r="142" spans="1:24" ht="12.75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</row>
    <row r="143" spans="1:24" ht="12.75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</row>
    <row r="144" spans="1:24" ht="12.75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</row>
    <row r="145" spans="1:24" ht="12.75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</row>
    <row r="146" spans="1:24" ht="12.7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</row>
    <row r="147" spans="1:24" ht="12.7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</row>
    <row r="148" spans="1:24" ht="12.75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</row>
    <row r="149" spans="1:24" ht="12.75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</row>
    <row r="150" spans="1:24" ht="12.75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</row>
    <row r="151" spans="1:24" ht="12.75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</row>
    <row r="152" spans="1:24" ht="12.7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</row>
    <row r="153" spans="1:24" ht="12.7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</row>
    <row r="154" spans="1:24" ht="12.75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</row>
    <row r="155" spans="1:24" ht="12.75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</row>
    <row r="156" spans="1:24" ht="12.75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</row>
    <row r="157" spans="1:24" ht="12.75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</row>
    <row r="158" spans="1:24" ht="12.75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</row>
    <row r="159" spans="1:24" ht="12.75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</row>
    <row r="160" spans="1:24" ht="12.75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</row>
    <row r="161" spans="1:24" ht="12.75">
      <c r="A161" s="173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</row>
    <row r="162" spans="1:24" ht="12.75">
      <c r="A162" s="173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</row>
    <row r="163" spans="1:24" ht="12.75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</row>
    <row r="164" spans="1:24" ht="12.75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</row>
    <row r="165" spans="1:24" ht="12.75">
      <c r="A165" s="173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</row>
    <row r="166" spans="1:24" ht="12.75">
      <c r="A166" s="173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</row>
    <row r="167" spans="1:24" ht="12.75">
      <c r="A167" s="173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</row>
    <row r="168" spans="1:24" ht="12.75">
      <c r="A168" s="173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</row>
    <row r="169" spans="1:24" ht="12.75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</row>
    <row r="170" spans="1:24" ht="12.75">
      <c r="A170" s="173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</row>
    <row r="171" spans="1:24" ht="12.75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</row>
    <row r="172" spans="1:24" ht="12.75">
      <c r="A172" s="173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</row>
    <row r="173" spans="1:24" ht="12.75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</row>
    <row r="174" spans="1:24" ht="12.75">
      <c r="A174" s="173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</row>
    <row r="175" spans="1:24" ht="12.75">
      <c r="A175" s="173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</row>
    <row r="176" spans="1:24" ht="12.75">
      <c r="A176" s="173"/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</row>
    <row r="177" spans="1:24" ht="12.75">
      <c r="A177" s="173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</row>
    <row r="178" spans="1:24" ht="12.75">
      <c r="A178" s="173"/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</row>
    <row r="179" spans="1:24" ht="12.75">
      <c r="A179" s="173"/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</row>
    <row r="180" spans="1:24" ht="12.75">
      <c r="A180" s="173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</row>
    <row r="181" spans="1:24" ht="12.75">
      <c r="A181" s="173"/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</row>
    <row r="182" spans="1:24" ht="12.75">
      <c r="A182" s="173"/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</row>
    <row r="183" spans="1:24" ht="12.75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</row>
    <row r="184" spans="1:24" ht="12.75">
      <c r="A184" s="173"/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</row>
    <row r="185" spans="1:24" ht="12.75">
      <c r="A185" s="173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</row>
    <row r="186" spans="1:24" ht="12.75">
      <c r="A186" s="173"/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</row>
    <row r="187" spans="1:24" ht="12.75">
      <c r="A187" s="173"/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</row>
    <row r="188" spans="1:24" ht="12.75">
      <c r="A188" s="173"/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</row>
    <row r="189" spans="1:24" ht="12.75">
      <c r="A189" s="173"/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</row>
    <row r="190" spans="1:24" ht="12.75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</row>
    <row r="191" spans="1:24" ht="12.75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</row>
    <row r="192" spans="1:24" ht="12.75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</row>
    <row r="193" spans="1:24" ht="12.75">
      <c r="A193" s="173"/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</row>
    <row r="194" spans="1:24" ht="12.75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</row>
    <row r="195" spans="1:24" ht="12.75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</row>
    <row r="196" spans="1:24" ht="12.7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</row>
    <row r="197" spans="1:24" ht="12.75">
      <c r="A197" s="173"/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</row>
    <row r="198" spans="1:24" ht="12.75">
      <c r="A198" s="173"/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</row>
    <row r="199" spans="1:24" ht="12.75">
      <c r="A199" s="173"/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</row>
    <row r="200" spans="1:24" ht="12.75">
      <c r="A200" s="173"/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</row>
    <row r="201" spans="1:24" ht="12.75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</row>
    <row r="202" spans="1:24" ht="12.75">
      <c r="A202" s="173"/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</row>
    <row r="203" spans="1:24" ht="12.75">
      <c r="A203" s="173"/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</row>
    <row r="204" spans="1:24" ht="12.75">
      <c r="A204" s="173"/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</row>
    <row r="205" spans="1:24" ht="12.75">
      <c r="A205" s="173"/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</row>
    <row r="206" spans="1:24" ht="12.75">
      <c r="A206" s="173"/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</row>
    <row r="207" spans="1:24" ht="12.75">
      <c r="A207" s="173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</row>
    <row r="208" spans="1:24" ht="12.75">
      <c r="A208" s="173"/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</row>
    <row r="209" spans="1:24" ht="12.75">
      <c r="A209" s="173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</row>
    <row r="210" spans="1:24" ht="12.75">
      <c r="A210" s="173"/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</row>
    <row r="211" spans="1:24" ht="12.75">
      <c r="A211" s="173"/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</row>
    <row r="212" spans="1:24" ht="12.75">
      <c r="A212" s="173"/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</row>
    <row r="213" spans="1:24" ht="12.75">
      <c r="A213" s="173"/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</row>
    <row r="214" spans="1:24" ht="12.75">
      <c r="A214" s="173"/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</row>
    <row r="215" spans="1:24" ht="12.75">
      <c r="A215" s="173"/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</row>
    <row r="216" spans="1:24" ht="12.75">
      <c r="A216" s="173"/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</row>
    <row r="217" spans="1:24" ht="12.75">
      <c r="A217" s="173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</row>
    <row r="218" spans="1:24" ht="12.75">
      <c r="A218" s="173"/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</row>
    <row r="219" spans="1:24" ht="12.75">
      <c r="A219" s="173"/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</row>
    <row r="220" spans="1:24" ht="12.75">
      <c r="A220" s="173"/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</row>
    <row r="221" spans="1:24" ht="12.75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</row>
    <row r="222" spans="1:24" ht="12.75">
      <c r="A222" s="173"/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</row>
    <row r="223" spans="1:24" ht="12.75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</row>
    <row r="224" spans="1:24" ht="12.75">
      <c r="A224" s="173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</row>
    <row r="225" spans="1:24" ht="12.75">
      <c r="A225" s="173"/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</row>
    <row r="226" spans="1:24" ht="12.75">
      <c r="A226" s="173"/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</row>
    <row r="227" spans="1:24" ht="12.75">
      <c r="A227" s="173"/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</row>
    <row r="228" spans="1:24" ht="12.75">
      <c r="A228" s="173"/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</row>
    <row r="229" spans="1:24" ht="12.75">
      <c r="A229" s="173"/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</row>
    <row r="230" spans="1:24" ht="12.75">
      <c r="A230" s="173"/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</row>
    <row r="231" spans="1:24" ht="12.75">
      <c r="A231" s="173"/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</row>
    <row r="232" spans="1:24" ht="12.75">
      <c r="A232" s="173"/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</row>
    <row r="233" spans="1:24" ht="12.75">
      <c r="A233" s="173"/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</row>
    <row r="234" spans="1:24" ht="12.75">
      <c r="A234" s="173"/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</row>
    <row r="235" spans="1:24" ht="12.75">
      <c r="A235" s="173"/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</row>
    <row r="236" spans="1:24" ht="12.75">
      <c r="A236" s="173"/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</row>
    <row r="237" spans="1:24" ht="12.75">
      <c r="A237" s="173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</row>
    <row r="238" spans="1:24" ht="12.75">
      <c r="A238" s="173"/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</row>
    <row r="239" spans="1:24" ht="12.75">
      <c r="A239" s="17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</row>
    <row r="240" spans="1:24" ht="12.75">
      <c r="A240" s="173"/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</row>
    <row r="241" spans="1:24" ht="12.75">
      <c r="A241" s="173"/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</row>
    <row r="242" spans="1:24" ht="12.75">
      <c r="A242" s="173"/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</row>
    <row r="243" spans="1:24" ht="12.75">
      <c r="A243" s="173"/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</row>
    <row r="244" spans="1:24" ht="12.75">
      <c r="A244" s="173"/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</row>
    <row r="245" spans="1:24" ht="12.75">
      <c r="A245" s="173"/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</row>
    <row r="246" spans="1:24" ht="12.75">
      <c r="A246" s="173"/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</row>
    <row r="247" spans="1:24" ht="12.75">
      <c r="A247" s="173"/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</row>
    <row r="248" spans="1:24" ht="12.75">
      <c r="A248" s="173"/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</row>
    <row r="249" spans="1:24" ht="12.75">
      <c r="A249" s="173"/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</row>
    <row r="250" spans="1:24" ht="12.75">
      <c r="A250" s="173"/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</row>
    <row r="251" spans="1:24" ht="12.75">
      <c r="A251" s="173"/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</row>
    <row r="252" spans="1:24" ht="12.75">
      <c r="A252" s="173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</row>
    <row r="253" spans="1:24" ht="12.75">
      <c r="A253" s="173"/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</row>
    <row r="254" spans="1:24" ht="12.75">
      <c r="A254" s="173"/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</row>
    <row r="255" spans="1:24" ht="12.75">
      <c r="A255" s="173"/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</row>
    <row r="256" spans="1:24" ht="12.75">
      <c r="A256" s="173"/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</row>
    <row r="257" spans="1:24" ht="12.75">
      <c r="A257" s="173"/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</row>
    <row r="258" spans="1:24" ht="12.75">
      <c r="A258" s="173"/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</row>
    <row r="259" spans="1:24" ht="12.75">
      <c r="A259" s="173"/>
      <c r="B259" s="173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</row>
    <row r="260" spans="1:24" ht="12.75">
      <c r="A260" s="173"/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</row>
    <row r="261" spans="1:24" ht="12.75">
      <c r="A261" s="173"/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</row>
    <row r="262" spans="1:24" ht="12.75">
      <c r="A262" s="173"/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</row>
    <row r="263" spans="1:24" ht="12.75">
      <c r="A263" s="173"/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</row>
    <row r="264" spans="1:24" ht="12.75">
      <c r="A264" s="173"/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</row>
    <row r="265" spans="1:24" ht="12.75">
      <c r="A265" s="173"/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</row>
    <row r="266" spans="1:24" ht="12.75">
      <c r="A266" s="173"/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</row>
    <row r="267" spans="1:24" ht="12.75">
      <c r="A267" s="173"/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</row>
    <row r="268" spans="1:24" ht="12.75">
      <c r="A268" s="173"/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</row>
    <row r="269" spans="1:24" ht="12.75">
      <c r="A269" s="173"/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</row>
    <row r="270" spans="1:24" ht="12.75">
      <c r="A270" s="173"/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</row>
    <row r="271" spans="1:24" ht="12.75">
      <c r="A271" s="173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</row>
    <row r="272" spans="1:24" ht="12.75">
      <c r="A272" s="173"/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</row>
    <row r="273" spans="1:24" ht="12.75">
      <c r="A273" s="173"/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</row>
    <row r="274" spans="1:24" ht="12.75">
      <c r="A274" s="173"/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</row>
    <row r="275" spans="1:24" ht="12.75">
      <c r="A275" s="173"/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</row>
    <row r="276" spans="1:24" ht="12.75">
      <c r="A276" s="173"/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</row>
    <row r="277" spans="1:24" ht="12.75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</row>
    <row r="278" spans="1:24" ht="12.75">
      <c r="A278" s="173"/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</row>
    <row r="279" spans="1:24" ht="12.75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</row>
    <row r="280" spans="1:24" ht="12.75">
      <c r="A280" s="173"/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</row>
    <row r="281" spans="1:24" ht="12.75">
      <c r="A281" s="173"/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</row>
    <row r="282" spans="1:24" ht="12.75">
      <c r="A282" s="173"/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</row>
    <row r="283" spans="1:24" ht="12.75">
      <c r="A283" s="173"/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</row>
    <row r="284" spans="1:24" ht="12.75">
      <c r="A284" s="173"/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</row>
    <row r="285" spans="1:24" ht="12.75">
      <c r="A285" s="173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</row>
    <row r="286" spans="1:24" ht="12.75">
      <c r="A286" s="173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</row>
    <row r="287" spans="1:24" ht="12.75">
      <c r="A287" s="173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</row>
    <row r="288" spans="1:24" ht="12.75">
      <c r="A288" s="173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</row>
    <row r="289" spans="1:24" ht="12.75">
      <c r="A289" s="173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</row>
    <row r="290" spans="1:24" ht="12.75">
      <c r="A290" s="173"/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</row>
    <row r="291" spans="1:24" ht="12.75">
      <c r="A291" s="173"/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</row>
    <row r="292" spans="1:24" ht="12.75">
      <c r="A292" s="173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</row>
    <row r="293" spans="1:24" ht="12.75">
      <c r="A293" s="173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</row>
    <row r="294" spans="1:24" ht="12.75">
      <c r="A294" s="173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</row>
    <row r="295" spans="1:24" ht="12.75">
      <c r="A295" s="173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</row>
    <row r="296" spans="1:24" ht="12.75">
      <c r="A296" s="173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</row>
    <row r="297" spans="1:24" ht="12.75">
      <c r="A297" s="173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</row>
    <row r="298" spans="1:24" ht="12.75">
      <c r="A298" s="173"/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</row>
    <row r="299" spans="1:24" ht="12.75">
      <c r="A299" s="173"/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</row>
    <row r="300" spans="1:24" ht="12.75">
      <c r="A300" s="173"/>
      <c r="B300" s="173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</row>
    <row r="301" spans="1:24" ht="12.75">
      <c r="A301" s="173"/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</row>
    <row r="302" spans="1:24" ht="12.75">
      <c r="A302" s="173"/>
      <c r="B302" s="173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</row>
    <row r="303" spans="1:24" ht="12.75">
      <c r="A303" s="173"/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</row>
    <row r="304" spans="1:24" ht="12.75">
      <c r="A304" s="173"/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</row>
    <row r="305" spans="1:24" ht="12.75">
      <c r="A305" s="173"/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</row>
    <row r="306" spans="1:24" ht="12.75">
      <c r="A306" s="173"/>
      <c r="B306" s="173"/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</row>
    <row r="307" spans="1:24" ht="12.75">
      <c r="A307" s="173"/>
      <c r="B307" s="173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</row>
    <row r="308" spans="1:24" ht="12.75">
      <c r="A308" s="173"/>
      <c r="B308" s="173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</row>
    <row r="309" spans="1:24" ht="12.75">
      <c r="A309" s="173"/>
      <c r="B309" s="173"/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</row>
    <row r="310" spans="1:24" ht="12.75">
      <c r="A310" s="173"/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</row>
    <row r="311" spans="1:24" ht="12.75">
      <c r="A311" s="173"/>
      <c r="B311" s="173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</row>
    <row r="312" spans="1:24" ht="12.75">
      <c r="A312" s="173"/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</row>
    <row r="313" spans="1:24" ht="12.75">
      <c r="A313" s="173"/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</row>
    <row r="314" spans="1:24" ht="12.75">
      <c r="A314" s="173"/>
      <c r="B314" s="173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</row>
    <row r="315" spans="1:24" ht="12.75">
      <c r="A315" s="173"/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</row>
    <row r="316" spans="1:24" ht="12.75">
      <c r="A316" s="173"/>
      <c r="B316" s="173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</row>
    <row r="317" spans="1:24" ht="12.75">
      <c r="A317" s="173"/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rowBreaks count="1" manualBreakCount="1">
    <brk id="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603"/>
  <sheetViews>
    <sheetView showZeros="0" tabSelected="1" view="pageBreakPreview" zoomScale="90" zoomScaleNormal="125" zoomScaleSheetLayoutView="90" zoomScalePageLayoutView="0" workbookViewId="0" topLeftCell="A1">
      <selection activeCell="O80" sqref="O80"/>
    </sheetView>
  </sheetViews>
  <sheetFormatPr defaultColWidth="9.140625" defaultRowHeight="12" customHeight="1"/>
  <cols>
    <col min="1" max="1" width="4.57421875" style="54" customWidth="1"/>
    <col min="2" max="2" width="44.421875" style="54" customWidth="1"/>
    <col min="3" max="3" width="14.28125" style="53" customWidth="1"/>
    <col min="4" max="4" width="15.421875" style="53" customWidth="1"/>
    <col min="5" max="7" width="12.57421875" style="54" customWidth="1"/>
    <col min="8" max="8" width="10.421875" style="54" customWidth="1"/>
    <col min="9" max="9" width="10.7109375" style="54" customWidth="1"/>
    <col min="10" max="10" width="10.7109375" style="54" bestFit="1" customWidth="1"/>
    <col min="11" max="11" width="12.140625" style="54" bestFit="1" customWidth="1"/>
    <col min="12" max="12" width="10.00390625" style="54" bestFit="1" customWidth="1"/>
    <col min="13" max="16384" width="9.140625" style="54" customWidth="1"/>
  </cols>
  <sheetData>
    <row r="1" spans="1:36" ht="12" customHeight="1">
      <c r="A1" s="63"/>
      <c r="B1" s="64"/>
      <c r="C1" s="65"/>
      <c r="D1" s="65"/>
      <c r="E1" s="66"/>
      <c r="F1" s="66"/>
      <c r="G1" s="66"/>
      <c r="H1" s="66" t="s">
        <v>73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ht="12" customHeight="1">
      <c r="A2" s="67"/>
      <c r="B2" s="66"/>
      <c r="C2" s="65"/>
      <c r="D2" s="65"/>
      <c r="E2" s="65"/>
      <c r="F2" s="65"/>
      <c r="G2" s="65"/>
      <c r="H2" s="66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</row>
    <row r="3" spans="1:36" s="55" customFormat="1" ht="15">
      <c r="A3" s="245" t="s">
        <v>153</v>
      </c>
      <c r="B3" s="245"/>
      <c r="C3" s="245"/>
      <c r="D3" s="245"/>
      <c r="E3" s="245"/>
      <c r="F3" s="245"/>
      <c r="G3" s="245"/>
      <c r="H3" s="246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</row>
    <row r="4" spans="1:36" s="55" customFormat="1" ht="12">
      <c r="A4" s="67"/>
      <c r="B4" s="247"/>
      <c r="C4" s="247"/>
      <c r="D4" s="247"/>
      <c r="E4" s="247"/>
      <c r="F4" s="67"/>
      <c r="G4" s="67"/>
      <c r="H4" s="67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</row>
    <row r="5" spans="1:36" s="55" customFormat="1" ht="15.75" customHeight="1" thickBot="1">
      <c r="A5" s="101" t="s">
        <v>74</v>
      </c>
      <c r="B5" s="100"/>
      <c r="C5" s="256"/>
      <c r="D5" s="256"/>
      <c r="E5" s="256"/>
      <c r="F5" s="256"/>
      <c r="G5" s="256"/>
      <c r="H5" s="99" t="s">
        <v>83</v>
      </c>
      <c r="I5" s="233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1:36" s="56" customFormat="1" ht="12" customHeight="1" thickTop="1">
      <c r="A6" s="248" t="s">
        <v>75</v>
      </c>
      <c r="B6" s="250" t="s">
        <v>76</v>
      </c>
      <c r="C6" s="252" t="s">
        <v>154</v>
      </c>
      <c r="D6" s="252" t="s">
        <v>155</v>
      </c>
      <c r="E6" s="249" t="s">
        <v>169</v>
      </c>
      <c r="F6" s="252" t="s">
        <v>170</v>
      </c>
      <c r="G6" s="252" t="s">
        <v>168</v>
      </c>
      <c r="H6" s="254" t="s">
        <v>165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</row>
    <row r="7" spans="1:36" s="56" customFormat="1" ht="36" customHeight="1">
      <c r="A7" s="249"/>
      <c r="B7" s="251"/>
      <c r="C7" s="253"/>
      <c r="D7" s="253"/>
      <c r="E7" s="255"/>
      <c r="F7" s="253"/>
      <c r="G7" s="253"/>
      <c r="H7" s="25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</row>
    <row r="8" spans="1:36" s="56" customFormat="1" ht="21.75" customHeight="1">
      <c r="A8" s="107" t="s">
        <v>77</v>
      </c>
      <c r="B8" s="107" t="s">
        <v>78</v>
      </c>
      <c r="C8" s="108">
        <v>1</v>
      </c>
      <c r="D8" s="108" t="s">
        <v>79</v>
      </c>
      <c r="E8" s="108">
        <v>3</v>
      </c>
      <c r="F8" s="131" t="s">
        <v>80</v>
      </c>
      <c r="G8" s="131">
        <v>5</v>
      </c>
      <c r="H8" s="109" t="s">
        <v>81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</row>
    <row r="9" spans="1:36" s="56" customFormat="1" ht="17.25" customHeight="1">
      <c r="A9" s="105"/>
      <c r="B9" s="104" t="s">
        <v>157</v>
      </c>
      <c r="C9" s="123">
        <f>SUM(C10:C72)</f>
        <v>43571339</v>
      </c>
      <c r="D9" s="123">
        <f>SUM(D10:D72)</f>
        <v>43857595</v>
      </c>
      <c r="E9" s="123">
        <f>SUM(E10:E72)</f>
        <v>11216012</v>
      </c>
      <c r="F9" s="123">
        <f>SUM(F10:F72)</f>
        <v>11251262</v>
      </c>
      <c r="G9" s="123">
        <f>SUM(G10:G72)</f>
        <v>10887574.763920002</v>
      </c>
      <c r="H9" s="124">
        <f aca="true" t="shared" si="0" ref="H9:H55">G9/F9</f>
        <v>0.9676758717306558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</row>
    <row r="10" spans="1:36" s="56" customFormat="1" ht="15" customHeight="1">
      <c r="A10" s="103">
        <v>1</v>
      </c>
      <c r="B10" s="102" t="s">
        <v>100</v>
      </c>
      <c r="C10" s="198">
        <v>25000</v>
      </c>
      <c r="D10" s="199">
        <v>26000</v>
      </c>
      <c r="E10" s="199">
        <v>6500</v>
      </c>
      <c r="F10" s="199">
        <v>6500</v>
      </c>
      <c r="G10" s="199">
        <v>6672.367169999998</v>
      </c>
      <c r="H10" s="125">
        <f t="shared" si="0"/>
        <v>1.0265180261538458</v>
      </c>
      <c r="I10" s="118"/>
      <c r="J10" s="126"/>
      <c r="K10" s="118"/>
      <c r="L10" s="118"/>
      <c r="M10" s="118"/>
      <c r="N10" s="118"/>
      <c r="O10" s="118"/>
      <c r="P10" s="118"/>
      <c r="Q10" s="126"/>
      <c r="R10" s="126"/>
      <c r="S10" s="126"/>
      <c r="T10" s="126"/>
      <c r="U10" s="126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</row>
    <row r="11" spans="1:36" s="56" customFormat="1" ht="12.75">
      <c r="A11" s="103">
        <v>2</v>
      </c>
      <c r="B11" s="102" t="s">
        <v>101</v>
      </c>
      <c r="C11" s="198">
        <v>144967</v>
      </c>
      <c r="D11" s="199">
        <v>144967</v>
      </c>
      <c r="E11" s="199">
        <v>28153</v>
      </c>
      <c r="F11" s="199">
        <v>28153</v>
      </c>
      <c r="G11" s="199">
        <v>27651.535699999993</v>
      </c>
      <c r="H11" s="125">
        <f t="shared" si="0"/>
        <v>0.9821878911661277</v>
      </c>
      <c r="I11" s="123"/>
      <c r="J11" s="126"/>
      <c r="K11" s="126"/>
      <c r="L11" s="126"/>
      <c r="M11" s="118"/>
      <c r="N11" s="118"/>
      <c r="O11" s="118"/>
      <c r="P11" s="118"/>
      <c r="Q11" s="126"/>
      <c r="R11" s="126"/>
      <c r="S11" s="126"/>
      <c r="T11" s="126"/>
      <c r="U11" s="126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1:21" s="106" customFormat="1" ht="12.75">
      <c r="A12" s="103">
        <v>3</v>
      </c>
      <c r="B12" s="102" t="s">
        <v>102</v>
      </c>
      <c r="C12" s="198">
        <v>307792</v>
      </c>
      <c r="D12" s="199">
        <v>307792</v>
      </c>
      <c r="E12" s="199">
        <v>76335</v>
      </c>
      <c r="F12" s="199">
        <v>76335</v>
      </c>
      <c r="G12" s="199">
        <v>60565.584249999985</v>
      </c>
      <c r="H12" s="125">
        <f t="shared" si="0"/>
        <v>0.7934182779851966</v>
      </c>
      <c r="I12" s="121"/>
      <c r="J12" s="126"/>
      <c r="K12" s="126"/>
      <c r="L12" s="126"/>
      <c r="Q12" s="126"/>
      <c r="R12" s="126"/>
      <c r="S12" s="126"/>
      <c r="T12" s="126"/>
      <c r="U12" s="126"/>
    </row>
    <row r="13" spans="1:21" s="106" customFormat="1" ht="12.75">
      <c r="A13" s="103">
        <v>4</v>
      </c>
      <c r="B13" s="102" t="s">
        <v>103</v>
      </c>
      <c r="C13" s="198">
        <v>119753</v>
      </c>
      <c r="D13" s="199">
        <v>122213</v>
      </c>
      <c r="E13" s="199">
        <v>30550</v>
      </c>
      <c r="F13" s="199">
        <v>30550</v>
      </c>
      <c r="G13" s="199">
        <v>27955.95321</v>
      </c>
      <c r="H13" s="125">
        <f t="shared" si="0"/>
        <v>0.9150884847790507</v>
      </c>
      <c r="I13" s="121"/>
      <c r="J13" s="126"/>
      <c r="K13" s="126"/>
      <c r="L13" s="126"/>
      <c r="Q13" s="126"/>
      <c r="R13" s="126"/>
      <c r="S13" s="126"/>
      <c r="T13" s="126"/>
      <c r="U13" s="126"/>
    </row>
    <row r="14" spans="1:21" s="106" customFormat="1" ht="15.75" customHeight="1">
      <c r="A14" s="103">
        <v>5</v>
      </c>
      <c r="B14" s="102" t="s">
        <v>104</v>
      </c>
      <c r="C14" s="198">
        <v>22018</v>
      </c>
      <c r="D14" s="199">
        <v>22018</v>
      </c>
      <c r="E14" s="199">
        <v>5800</v>
      </c>
      <c r="F14" s="199">
        <v>5800</v>
      </c>
      <c r="G14" s="199">
        <v>4629.1124</v>
      </c>
      <c r="H14" s="125">
        <f t="shared" si="0"/>
        <v>0.7981228275862069</v>
      </c>
      <c r="I14" s="121"/>
      <c r="J14" s="126"/>
      <c r="K14" s="126"/>
      <c r="L14" s="126"/>
      <c r="Q14" s="126"/>
      <c r="R14" s="126"/>
      <c r="S14" s="126"/>
      <c r="T14" s="126"/>
      <c r="U14" s="126"/>
    </row>
    <row r="15" spans="1:21" s="110" customFormat="1" ht="14.25" customHeight="1">
      <c r="A15" s="103">
        <v>6</v>
      </c>
      <c r="B15" s="102" t="s">
        <v>90</v>
      </c>
      <c r="C15" s="198">
        <v>8729</v>
      </c>
      <c r="D15" s="199">
        <v>9229</v>
      </c>
      <c r="E15" s="199">
        <v>2240</v>
      </c>
      <c r="F15" s="199">
        <v>2310</v>
      </c>
      <c r="G15" s="199">
        <v>2239.456</v>
      </c>
      <c r="H15" s="125">
        <f t="shared" si="0"/>
        <v>0.9694614718614719</v>
      </c>
      <c r="I15" s="121"/>
      <c r="J15" s="126"/>
      <c r="K15" s="126"/>
      <c r="L15" s="126"/>
      <c r="Q15" s="126"/>
      <c r="R15" s="126"/>
      <c r="S15" s="126"/>
      <c r="T15" s="126"/>
      <c r="U15" s="126"/>
    </row>
    <row r="16" spans="1:21" s="111" customFormat="1" ht="12.75">
      <c r="A16" s="103">
        <v>7</v>
      </c>
      <c r="B16" s="102" t="s">
        <v>91</v>
      </c>
      <c r="C16" s="198">
        <v>237869</v>
      </c>
      <c r="D16" s="199">
        <v>224869</v>
      </c>
      <c r="E16" s="199">
        <v>61700</v>
      </c>
      <c r="F16" s="199">
        <v>61700</v>
      </c>
      <c r="G16" s="199">
        <v>56741.63312000001</v>
      </c>
      <c r="H16" s="125">
        <f t="shared" si="0"/>
        <v>0.9196374897893033</v>
      </c>
      <c r="I16" s="121"/>
      <c r="J16" s="126"/>
      <c r="K16" s="126"/>
      <c r="L16" s="126"/>
      <c r="Q16" s="126"/>
      <c r="R16" s="126"/>
      <c r="S16" s="126"/>
      <c r="T16" s="126"/>
      <c r="U16" s="126"/>
    </row>
    <row r="17" spans="1:21" s="111" customFormat="1" ht="12.75">
      <c r="A17" s="103">
        <v>8</v>
      </c>
      <c r="B17" s="102" t="s">
        <v>105</v>
      </c>
      <c r="C17" s="198">
        <v>45709</v>
      </c>
      <c r="D17" s="199">
        <v>45709</v>
      </c>
      <c r="E17" s="199">
        <v>11390</v>
      </c>
      <c r="F17" s="199">
        <v>11390</v>
      </c>
      <c r="G17" s="199">
        <v>10952.919999999998</v>
      </c>
      <c r="H17" s="125">
        <f t="shared" si="0"/>
        <v>0.961625987708516</v>
      </c>
      <c r="I17" s="121"/>
      <c r="J17" s="126"/>
      <c r="K17" s="126"/>
      <c r="L17" s="126"/>
      <c r="Q17" s="126"/>
      <c r="R17" s="126"/>
      <c r="S17" s="126"/>
      <c r="T17" s="126"/>
      <c r="U17" s="126"/>
    </row>
    <row r="18" spans="1:21" s="111" customFormat="1" ht="20.25" customHeight="1">
      <c r="A18" s="103">
        <v>9</v>
      </c>
      <c r="B18" s="102" t="s">
        <v>92</v>
      </c>
      <c r="C18" s="198">
        <v>15738</v>
      </c>
      <c r="D18" s="199">
        <v>15738</v>
      </c>
      <c r="E18" s="199">
        <v>4500</v>
      </c>
      <c r="F18" s="199">
        <v>4500</v>
      </c>
      <c r="G18" s="199">
        <v>3687.385</v>
      </c>
      <c r="H18" s="125">
        <f t="shared" si="0"/>
        <v>0.8194188888888889</v>
      </c>
      <c r="I18" s="121"/>
      <c r="J18" s="126"/>
      <c r="K18" s="126"/>
      <c r="L18" s="126"/>
      <c r="Q18" s="126"/>
      <c r="R18" s="126"/>
      <c r="S18" s="126"/>
      <c r="T18" s="126"/>
      <c r="U18" s="126"/>
    </row>
    <row r="19" spans="1:21" s="111" customFormat="1" ht="24" customHeight="1">
      <c r="A19" s="103">
        <v>10</v>
      </c>
      <c r="B19" s="102" t="s">
        <v>106</v>
      </c>
      <c r="C19" s="198">
        <v>15353</v>
      </c>
      <c r="D19" s="199">
        <v>16253</v>
      </c>
      <c r="E19" s="199">
        <v>4060</v>
      </c>
      <c r="F19" s="199">
        <v>4060</v>
      </c>
      <c r="G19" s="199">
        <v>3897.2029999999995</v>
      </c>
      <c r="H19" s="125">
        <f t="shared" si="0"/>
        <v>0.9599022167487683</v>
      </c>
      <c r="I19" s="121"/>
      <c r="J19" s="126"/>
      <c r="K19" s="126"/>
      <c r="L19" s="126"/>
      <c r="Q19" s="126"/>
      <c r="R19" s="126"/>
      <c r="S19" s="126"/>
      <c r="T19" s="126"/>
      <c r="U19" s="126"/>
    </row>
    <row r="20" spans="1:21" s="111" customFormat="1" ht="12.75">
      <c r="A20" s="103">
        <v>11</v>
      </c>
      <c r="B20" s="102" t="s">
        <v>107</v>
      </c>
      <c r="C20" s="198">
        <v>9939</v>
      </c>
      <c r="D20" s="199">
        <v>9939</v>
      </c>
      <c r="E20" s="199">
        <v>2542</v>
      </c>
      <c r="F20" s="199">
        <v>2542</v>
      </c>
      <c r="G20" s="199">
        <v>2366.611999999999</v>
      </c>
      <c r="H20" s="125">
        <f t="shared" si="0"/>
        <v>0.9310039339103066</v>
      </c>
      <c r="I20" s="121"/>
      <c r="J20" s="126"/>
      <c r="K20" s="126"/>
      <c r="L20" s="126"/>
      <c r="Q20" s="126"/>
      <c r="R20" s="126"/>
      <c r="S20" s="126"/>
      <c r="T20" s="126"/>
      <c r="U20" s="126"/>
    </row>
    <row r="21" spans="1:21" s="111" customFormat="1" ht="12.75">
      <c r="A21" s="103">
        <v>13</v>
      </c>
      <c r="B21" s="102" t="s">
        <v>93</v>
      </c>
      <c r="C21" s="198">
        <v>249632</v>
      </c>
      <c r="D21" s="199">
        <v>272048</v>
      </c>
      <c r="E21" s="199">
        <v>63039</v>
      </c>
      <c r="F21" s="199">
        <v>64888</v>
      </c>
      <c r="G21" s="199">
        <v>64156.39800999999</v>
      </c>
      <c r="H21" s="125">
        <f t="shared" si="0"/>
        <v>0.9887251573480457</v>
      </c>
      <c r="I21" s="121"/>
      <c r="J21" s="126"/>
      <c r="K21" s="126"/>
      <c r="L21" s="126"/>
      <c r="Q21" s="126"/>
      <c r="R21" s="126"/>
      <c r="S21" s="126"/>
      <c r="T21" s="126"/>
      <c r="U21" s="126"/>
    </row>
    <row r="22" spans="1:21" s="111" customFormat="1" ht="12.75">
      <c r="A22" s="103">
        <v>14</v>
      </c>
      <c r="B22" s="102" t="s">
        <v>94</v>
      </c>
      <c r="C22" s="198">
        <v>470720</v>
      </c>
      <c r="D22" s="199">
        <v>470320</v>
      </c>
      <c r="E22" s="199">
        <v>120632</v>
      </c>
      <c r="F22" s="199">
        <v>127232</v>
      </c>
      <c r="G22" s="199">
        <v>120380.22652000003</v>
      </c>
      <c r="H22" s="125">
        <f t="shared" si="0"/>
        <v>0.9461474041121732</v>
      </c>
      <c r="I22" s="121"/>
      <c r="J22" s="126"/>
      <c r="K22" s="126"/>
      <c r="L22" s="126"/>
      <c r="Q22" s="126"/>
      <c r="R22" s="126"/>
      <c r="S22" s="126"/>
      <c r="T22" s="126"/>
      <c r="U22" s="126"/>
    </row>
    <row r="23" spans="1:21" s="111" customFormat="1" ht="26.25">
      <c r="A23" s="103">
        <v>15</v>
      </c>
      <c r="B23" s="102" t="s">
        <v>171</v>
      </c>
      <c r="C23" s="198">
        <v>130000</v>
      </c>
      <c r="D23" s="199">
        <v>76850</v>
      </c>
      <c r="E23" s="199">
        <v>32388</v>
      </c>
      <c r="F23" s="199">
        <v>18000</v>
      </c>
      <c r="G23" s="199">
        <v>18121.794630000004</v>
      </c>
      <c r="H23" s="125">
        <f t="shared" si="0"/>
        <v>1.0067663683333337</v>
      </c>
      <c r="I23" s="121"/>
      <c r="J23" s="126"/>
      <c r="K23" s="126"/>
      <c r="L23" s="126"/>
      <c r="Q23" s="126"/>
      <c r="R23" s="126"/>
      <c r="S23" s="126"/>
      <c r="T23" s="126"/>
      <c r="U23" s="126"/>
    </row>
    <row r="24" spans="1:21" s="111" customFormat="1" ht="12.75">
      <c r="A24" s="103">
        <v>16</v>
      </c>
      <c r="B24" s="102" t="s">
        <v>108</v>
      </c>
      <c r="C24" s="198">
        <v>2503189</v>
      </c>
      <c r="D24" s="199">
        <v>2614722</v>
      </c>
      <c r="E24" s="199">
        <v>672320</v>
      </c>
      <c r="F24" s="199">
        <v>670257</v>
      </c>
      <c r="G24" s="199">
        <v>649225.2256500002</v>
      </c>
      <c r="H24" s="125">
        <f t="shared" si="0"/>
        <v>0.9686213283113793</v>
      </c>
      <c r="I24" s="121"/>
      <c r="J24" s="126"/>
      <c r="K24" s="126"/>
      <c r="L24" s="126"/>
      <c r="Q24" s="126"/>
      <c r="R24" s="126"/>
      <c r="S24" s="126"/>
      <c r="T24" s="126"/>
      <c r="U24" s="126"/>
    </row>
    <row r="25" spans="1:21" s="111" customFormat="1" ht="18.75" customHeight="1">
      <c r="A25" s="103">
        <v>17</v>
      </c>
      <c r="B25" s="102" t="s">
        <v>109</v>
      </c>
      <c r="C25" s="198">
        <v>2249676</v>
      </c>
      <c r="D25" s="199">
        <v>2280313</v>
      </c>
      <c r="E25" s="199">
        <v>585700</v>
      </c>
      <c r="F25" s="199">
        <v>616337</v>
      </c>
      <c r="G25" s="199">
        <v>600701.77137</v>
      </c>
      <c r="H25" s="125">
        <f t="shared" si="0"/>
        <v>0.9746320136061927</v>
      </c>
      <c r="I25" s="121"/>
      <c r="J25" s="126"/>
      <c r="K25" s="126"/>
      <c r="L25" s="126"/>
      <c r="Q25" s="126"/>
      <c r="R25" s="126"/>
      <c r="S25" s="126"/>
      <c r="T25" s="126"/>
      <c r="U25" s="126"/>
    </row>
    <row r="26" spans="1:21" s="111" customFormat="1" ht="12.75">
      <c r="A26" s="103">
        <v>18</v>
      </c>
      <c r="B26" s="102" t="s">
        <v>110</v>
      </c>
      <c r="C26" s="198">
        <v>5071993</v>
      </c>
      <c r="D26" s="199">
        <v>5303003</v>
      </c>
      <c r="E26" s="199">
        <v>1255027</v>
      </c>
      <c r="F26" s="199">
        <v>1267623</v>
      </c>
      <c r="G26" s="199">
        <v>1307367.0600799988</v>
      </c>
      <c r="H26" s="125">
        <f t="shared" si="0"/>
        <v>1.0313532178573588</v>
      </c>
      <c r="I26" s="121"/>
      <c r="J26" s="126"/>
      <c r="K26" s="126"/>
      <c r="L26" s="126"/>
      <c r="Q26" s="126"/>
      <c r="R26" s="126"/>
      <c r="S26" s="126"/>
      <c r="T26" s="126"/>
      <c r="U26" s="126"/>
    </row>
    <row r="27" spans="1:21" s="111" customFormat="1" ht="35.25" customHeight="1">
      <c r="A27" s="103">
        <v>19</v>
      </c>
      <c r="B27" s="102" t="s">
        <v>95</v>
      </c>
      <c r="C27" s="198">
        <v>9304368</v>
      </c>
      <c r="D27" s="199">
        <v>9475051</v>
      </c>
      <c r="E27" s="199">
        <v>2446037</v>
      </c>
      <c r="F27" s="199">
        <v>2514870</v>
      </c>
      <c r="G27" s="199">
        <v>2361093.933509998</v>
      </c>
      <c r="H27" s="125">
        <f t="shared" si="0"/>
        <v>0.9388532741294771</v>
      </c>
      <c r="I27" s="121"/>
      <c r="J27" s="126"/>
      <c r="K27" s="126"/>
      <c r="L27" s="126"/>
      <c r="Q27" s="126"/>
      <c r="R27" s="126"/>
      <c r="S27" s="126"/>
      <c r="T27" s="126"/>
      <c r="U27" s="126"/>
    </row>
    <row r="28" spans="1:21" s="111" customFormat="1" ht="12.75">
      <c r="A28" s="103">
        <v>20</v>
      </c>
      <c r="B28" s="102" t="s">
        <v>111</v>
      </c>
      <c r="C28" s="198">
        <v>248732</v>
      </c>
      <c r="D28" s="199">
        <v>258944</v>
      </c>
      <c r="E28" s="199">
        <v>71430</v>
      </c>
      <c r="F28" s="199">
        <v>71502</v>
      </c>
      <c r="G28" s="199">
        <v>67127.02509000001</v>
      </c>
      <c r="H28" s="125">
        <f t="shared" si="0"/>
        <v>0.9388132512377277</v>
      </c>
      <c r="I28" s="121"/>
      <c r="J28" s="126"/>
      <c r="K28" s="126"/>
      <c r="L28" s="126"/>
      <c r="Q28" s="126"/>
      <c r="R28" s="126"/>
      <c r="S28" s="126"/>
      <c r="T28" s="126"/>
      <c r="U28" s="126"/>
    </row>
    <row r="29" spans="1:21" s="111" customFormat="1" ht="21.75" customHeight="1">
      <c r="A29" s="103">
        <v>21</v>
      </c>
      <c r="B29" s="102" t="s">
        <v>112</v>
      </c>
      <c r="C29" s="198">
        <v>10000</v>
      </c>
      <c r="D29" s="199">
        <v>10000</v>
      </c>
      <c r="E29" s="199">
        <v>2446</v>
      </c>
      <c r="F29" s="199">
        <v>2446</v>
      </c>
      <c r="G29" s="199">
        <v>2548.331800000001</v>
      </c>
      <c r="H29" s="125">
        <f t="shared" si="0"/>
        <v>1.0418363859362227</v>
      </c>
      <c r="I29" s="121"/>
      <c r="J29" s="126"/>
      <c r="K29" s="126"/>
      <c r="L29" s="126"/>
      <c r="Q29" s="126"/>
      <c r="R29" s="126"/>
      <c r="S29" s="126"/>
      <c r="T29" s="126"/>
      <c r="U29" s="126"/>
    </row>
    <row r="30" spans="1:21" s="111" customFormat="1" ht="12.75">
      <c r="A30" s="103">
        <v>22</v>
      </c>
      <c r="B30" s="102" t="s">
        <v>113</v>
      </c>
      <c r="C30" s="198">
        <v>619950</v>
      </c>
      <c r="D30" s="199">
        <v>619950</v>
      </c>
      <c r="E30" s="199">
        <v>154650</v>
      </c>
      <c r="F30" s="199">
        <v>154650</v>
      </c>
      <c r="G30" s="199">
        <v>152548.23361</v>
      </c>
      <c r="H30" s="125">
        <f t="shared" si="0"/>
        <v>0.9864095286776592</v>
      </c>
      <c r="I30" s="121"/>
      <c r="J30" s="126"/>
      <c r="K30" s="126"/>
      <c r="L30" s="126"/>
      <c r="Q30" s="126"/>
      <c r="R30" s="126"/>
      <c r="S30" s="126"/>
      <c r="T30" s="126"/>
      <c r="U30" s="126"/>
    </row>
    <row r="31" spans="1:21" s="111" customFormat="1" ht="12.75">
      <c r="A31" s="103">
        <v>23</v>
      </c>
      <c r="B31" s="102" t="s">
        <v>114</v>
      </c>
      <c r="C31" s="198">
        <v>167700</v>
      </c>
      <c r="D31" s="199">
        <v>174300</v>
      </c>
      <c r="E31" s="199">
        <v>38850</v>
      </c>
      <c r="F31" s="199">
        <v>40570</v>
      </c>
      <c r="G31" s="199">
        <v>42374.81014999999</v>
      </c>
      <c r="H31" s="125">
        <f t="shared" si="0"/>
        <v>1.044486323638156</v>
      </c>
      <c r="I31" s="121"/>
      <c r="J31" s="126"/>
      <c r="K31" s="126"/>
      <c r="L31" s="126"/>
      <c r="Q31" s="126"/>
      <c r="R31" s="126"/>
      <c r="S31" s="126"/>
      <c r="T31" s="126"/>
      <c r="U31" s="126"/>
    </row>
    <row r="32" spans="1:21" s="111" customFormat="1" ht="12.75">
      <c r="A32" s="103">
        <v>24</v>
      </c>
      <c r="B32" s="102" t="s">
        <v>96</v>
      </c>
      <c r="C32" s="198">
        <v>43172</v>
      </c>
      <c r="D32" s="199">
        <v>43172</v>
      </c>
      <c r="E32" s="199">
        <v>11400</v>
      </c>
      <c r="F32" s="199">
        <v>11400</v>
      </c>
      <c r="G32" s="199">
        <v>8827.657159999999</v>
      </c>
      <c r="H32" s="125">
        <f t="shared" si="0"/>
        <v>0.77435589122807</v>
      </c>
      <c r="I32" s="121"/>
      <c r="J32" s="126"/>
      <c r="K32" s="126"/>
      <c r="L32" s="126"/>
      <c r="Q32" s="126"/>
      <c r="R32" s="126"/>
      <c r="S32" s="126"/>
      <c r="T32" s="126"/>
      <c r="U32" s="126"/>
    </row>
    <row r="33" spans="1:21" s="111" customFormat="1" ht="12.75">
      <c r="A33" s="103">
        <v>25</v>
      </c>
      <c r="B33" s="102" t="s">
        <v>115</v>
      </c>
      <c r="C33" s="198">
        <v>15910280</v>
      </c>
      <c r="D33" s="199">
        <v>15816280</v>
      </c>
      <c r="E33" s="199">
        <v>3977570</v>
      </c>
      <c r="F33" s="199">
        <v>3977570</v>
      </c>
      <c r="G33" s="199">
        <v>3846384.53792</v>
      </c>
      <c r="H33" s="125">
        <f t="shared" si="0"/>
        <v>0.9670186917942362</v>
      </c>
      <c r="I33" s="121"/>
      <c r="J33" s="126"/>
      <c r="K33" s="126"/>
      <c r="L33" s="126"/>
      <c r="Q33" s="126"/>
      <c r="R33" s="126"/>
      <c r="S33" s="126"/>
      <c r="T33" s="126"/>
      <c r="U33" s="126"/>
    </row>
    <row r="34" spans="1:21" s="111" customFormat="1" ht="12.75">
      <c r="A34" s="103">
        <v>26</v>
      </c>
      <c r="B34" s="102" t="s">
        <v>116</v>
      </c>
      <c r="C34" s="198">
        <v>1994000</v>
      </c>
      <c r="D34" s="199">
        <v>1844000</v>
      </c>
      <c r="E34" s="199">
        <v>645898</v>
      </c>
      <c r="F34" s="199">
        <v>560277</v>
      </c>
      <c r="G34" s="199">
        <v>491350.0796300003</v>
      </c>
      <c r="H34" s="125">
        <f t="shared" si="0"/>
        <v>0.8769770660405483</v>
      </c>
      <c r="I34" s="121"/>
      <c r="J34" s="126"/>
      <c r="K34" s="126"/>
      <c r="L34" s="126"/>
      <c r="Q34" s="126"/>
      <c r="R34" s="126"/>
      <c r="S34" s="126"/>
      <c r="T34" s="126"/>
      <c r="U34" s="126"/>
    </row>
    <row r="35" spans="1:21" s="111" customFormat="1" ht="12.75">
      <c r="A35" s="103">
        <v>27</v>
      </c>
      <c r="B35" s="102" t="s">
        <v>117</v>
      </c>
      <c r="C35" s="198">
        <v>23952</v>
      </c>
      <c r="D35" s="199">
        <v>25652</v>
      </c>
      <c r="E35" s="199">
        <v>6630</v>
      </c>
      <c r="F35" s="199">
        <v>6630</v>
      </c>
      <c r="G35" s="199">
        <v>6623.359299999998</v>
      </c>
      <c r="H35" s="125">
        <f t="shared" si="0"/>
        <v>0.99899838612368</v>
      </c>
      <c r="I35" s="121"/>
      <c r="J35" s="126"/>
      <c r="K35" s="126"/>
      <c r="L35" s="126"/>
      <c r="Q35" s="126"/>
      <c r="R35" s="126"/>
      <c r="S35" s="126"/>
      <c r="T35" s="126"/>
      <c r="U35" s="126"/>
    </row>
    <row r="36" spans="1:21" s="111" customFormat="1" ht="12.75">
      <c r="A36" s="103">
        <v>28</v>
      </c>
      <c r="B36" s="102" t="s">
        <v>118</v>
      </c>
      <c r="C36" s="198">
        <v>12500</v>
      </c>
      <c r="D36" s="199">
        <v>11500</v>
      </c>
      <c r="E36" s="199">
        <v>3083</v>
      </c>
      <c r="F36" s="199">
        <v>3083</v>
      </c>
      <c r="G36" s="199">
        <v>2471.25044</v>
      </c>
      <c r="H36" s="125">
        <f t="shared" si="0"/>
        <v>0.8015732857606227</v>
      </c>
      <c r="I36" s="121"/>
      <c r="J36" s="126"/>
      <c r="K36" s="126"/>
      <c r="L36" s="126"/>
      <c r="Q36" s="126"/>
      <c r="R36" s="126"/>
      <c r="S36" s="126"/>
      <c r="T36" s="126"/>
      <c r="U36" s="126"/>
    </row>
    <row r="37" spans="1:21" s="111" customFormat="1" ht="12.75">
      <c r="A37" s="103">
        <v>29</v>
      </c>
      <c r="B37" s="102" t="s">
        <v>97</v>
      </c>
      <c r="C37" s="198">
        <v>1101771</v>
      </c>
      <c r="D37" s="199">
        <v>1101771</v>
      </c>
      <c r="E37" s="199">
        <v>257636</v>
      </c>
      <c r="F37" s="199">
        <v>257636</v>
      </c>
      <c r="G37" s="199">
        <v>290558.75977999996</v>
      </c>
      <c r="H37" s="125">
        <f t="shared" si="0"/>
        <v>1.12778788593209</v>
      </c>
      <c r="I37" s="121"/>
      <c r="J37" s="126"/>
      <c r="K37" s="126"/>
      <c r="L37" s="126"/>
      <c r="Q37" s="126"/>
      <c r="R37" s="126"/>
      <c r="S37" s="126"/>
      <c r="T37" s="126"/>
      <c r="U37" s="126"/>
    </row>
    <row r="38" spans="1:21" s="111" customFormat="1" ht="12.75">
      <c r="A38" s="103">
        <v>30</v>
      </c>
      <c r="B38" s="102" t="s">
        <v>119</v>
      </c>
      <c r="C38" s="198">
        <v>9744</v>
      </c>
      <c r="D38" s="199">
        <v>9744</v>
      </c>
      <c r="E38" s="199">
        <v>2398</v>
      </c>
      <c r="F38" s="199">
        <v>2398</v>
      </c>
      <c r="G38" s="199">
        <v>2415.474</v>
      </c>
      <c r="H38" s="125">
        <f t="shared" si="0"/>
        <v>1.0072869057547957</v>
      </c>
      <c r="I38" s="121"/>
      <c r="J38" s="126"/>
      <c r="K38" s="126"/>
      <c r="L38" s="126"/>
      <c r="Q38" s="126"/>
      <c r="R38" s="126"/>
      <c r="S38" s="126"/>
      <c r="T38" s="126"/>
      <c r="U38" s="126"/>
    </row>
    <row r="39" spans="1:21" s="111" customFormat="1" ht="12.75">
      <c r="A39" s="103">
        <v>31</v>
      </c>
      <c r="B39" s="102" t="s">
        <v>120</v>
      </c>
      <c r="C39" s="198">
        <v>1212679</v>
      </c>
      <c r="D39" s="199">
        <v>1199679</v>
      </c>
      <c r="E39" s="199">
        <v>307000</v>
      </c>
      <c r="F39" s="199">
        <v>307000</v>
      </c>
      <c r="G39" s="199">
        <v>307419.49029</v>
      </c>
      <c r="H39" s="125">
        <f t="shared" si="0"/>
        <v>1.0013664178827362</v>
      </c>
      <c r="I39" s="121"/>
      <c r="J39" s="126"/>
      <c r="K39" s="126"/>
      <c r="L39" s="126"/>
      <c r="Q39" s="126"/>
      <c r="R39" s="126"/>
      <c r="S39" s="126"/>
      <c r="T39" s="126"/>
      <c r="U39" s="126"/>
    </row>
    <row r="40" spans="1:21" s="111" customFormat="1" ht="12.75">
      <c r="A40" s="103">
        <v>32</v>
      </c>
      <c r="B40" s="102" t="s">
        <v>121</v>
      </c>
      <c r="C40" s="198">
        <v>169586</v>
      </c>
      <c r="D40" s="199">
        <v>174586</v>
      </c>
      <c r="E40" s="199">
        <v>41000</v>
      </c>
      <c r="F40" s="199">
        <v>44000</v>
      </c>
      <c r="G40" s="199">
        <v>45731.017489999984</v>
      </c>
      <c r="H40" s="125">
        <f t="shared" si="0"/>
        <v>1.0393413065909087</v>
      </c>
      <c r="I40" s="121"/>
      <c r="J40" s="126"/>
      <c r="K40" s="126"/>
      <c r="L40" s="126"/>
      <c r="Q40" s="126"/>
      <c r="R40" s="126"/>
      <c r="S40" s="126"/>
      <c r="T40" s="126"/>
      <c r="U40" s="126"/>
    </row>
    <row r="41" spans="1:21" s="111" customFormat="1" ht="33" customHeight="1">
      <c r="A41" s="103">
        <v>33</v>
      </c>
      <c r="B41" s="102" t="s">
        <v>122</v>
      </c>
      <c r="C41" s="198">
        <v>168880</v>
      </c>
      <c r="D41" s="199">
        <v>154880</v>
      </c>
      <c r="E41" s="199">
        <v>42864</v>
      </c>
      <c r="F41" s="199">
        <v>42864</v>
      </c>
      <c r="G41" s="199">
        <v>42859.555720000004</v>
      </c>
      <c r="H41" s="125">
        <f t="shared" si="0"/>
        <v>0.9998963167226578</v>
      </c>
      <c r="I41" s="121"/>
      <c r="J41" s="126"/>
      <c r="K41" s="126"/>
      <c r="L41" s="126"/>
      <c r="Q41" s="126"/>
      <c r="R41" s="126"/>
      <c r="S41" s="126"/>
      <c r="T41" s="126"/>
      <c r="U41" s="126"/>
    </row>
    <row r="42" spans="1:21" s="111" customFormat="1" ht="12.75">
      <c r="A42" s="103">
        <v>34</v>
      </c>
      <c r="B42" s="102" t="s">
        <v>123</v>
      </c>
      <c r="C42" s="198">
        <v>230507</v>
      </c>
      <c r="D42" s="199">
        <v>232378</v>
      </c>
      <c r="E42" s="199">
        <v>60753</v>
      </c>
      <c r="F42" s="199">
        <v>60753</v>
      </c>
      <c r="G42" s="199">
        <v>60752.75207</v>
      </c>
      <c r="H42" s="125">
        <f t="shared" si="0"/>
        <v>0.9999959190492651</v>
      </c>
      <c r="I42" s="121"/>
      <c r="J42" s="126"/>
      <c r="K42" s="126"/>
      <c r="L42" s="126"/>
      <c r="Q42" s="126"/>
      <c r="R42" s="126"/>
      <c r="S42" s="126"/>
      <c r="T42" s="126"/>
      <c r="U42" s="126"/>
    </row>
    <row r="43" spans="1:21" s="111" customFormat="1" ht="12.75">
      <c r="A43" s="103">
        <v>35</v>
      </c>
      <c r="B43" s="102" t="s">
        <v>124</v>
      </c>
      <c r="C43" s="198">
        <v>64080</v>
      </c>
      <c r="D43" s="199">
        <v>61080</v>
      </c>
      <c r="E43" s="199">
        <v>16969</v>
      </c>
      <c r="F43" s="199">
        <v>16969</v>
      </c>
      <c r="G43" s="199">
        <v>14474.567050000001</v>
      </c>
      <c r="H43" s="125">
        <f t="shared" si="0"/>
        <v>0.8530005922564677</v>
      </c>
      <c r="I43" s="121"/>
      <c r="J43" s="126"/>
      <c r="K43" s="126"/>
      <c r="L43" s="126"/>
      <c r="Q43" s="126"/>
      <c r="R43" s="126"/>
      <c r="S43" s="126"/>
      <c r="T43" s="126"/>
      <c r="U43" s="126"/>
    </row>
    <row r="44" spans="1:21" s="111" customFormat="1" ht="12.75">
      <c r="A44" s="103">
        <v>36</v>
      </c>
      <c r="B44" s="102" t="s">
        <v>99</v>
      </c>
      <c r="C44" s="198">
        <v>22592</v>
      </c>
      <c r="D44" s="199">
        <v>21592</v>
      </c>
      <c r="E44" s="199">
        <v>6099</v>
      </c>
      <c r="F44" s="199">
        <v>5753</v>
      </c>
      <c r="G44" s="199">
        <v>5372.1160500000005</v>
      </c>
      <c r="H44" s="125">
        <f t="shared" si="0"/>
        <v>0.933793855379802</v>
      </c>
      <c r="I44" s="121"/>
      <c r="J44" s="126"/>
      <c r="K44" s="126"/>
      <c r="L44" s="126"/>
      <c r="Q44" s="126"/>
      <c r="R44" s="126"/>
      <c r="S44" s="126"/>
      <c r="T44" s="126"/>
      <c r="U44" s="126"/>
    </row>
    <row r="45" spans="1:21" s="111" customFormat="1" ht="12.75">
      <c r="A45" s="103">
        <v>37</v>
      </c>
      <c r="B45" s="102" t="s">
        <v>125</v>
      </c>
      <c r="C45" s="198">
        <v>172217</v>
      </c>
      <c r="D45" s="199">
        <v>174417</v>
      </c>
      <c r="E45" s="199">
        <v>44345</v>
      </c>
      <c r="F45" s="199">
        <v>44605</v>
      </c>
      <c r="G45" s="199">
        <v>44442.23509</v>
      </c>
      <c r="H45" s="125">
        <f t="shared" si="0"/>
        <v>0.9963509716399507</v>
      </c>
      <c r="I45" s="121"/>
      <c r="J45" s="126"/>
      <c r="K45" s="126"/>
      <c r="L45" s="126"/>
      <c r="Q45" s="126"/>
      <c r="R45" s="126"/>
      <c r="S45" s="126"/>
      <c r="T45" s="126"/>
      <c r="U45" s="126"/>
    </row>
    <row r="46" spans="1:21" s="111" customFormat="1" ht="26.25">
      <c r="A46" s="103">
        <v>38</v>
      </c>
      <c r="B46" s="102" t="s">
        <v>126</v>
      </c>
      <c r="C46" s="198">
        <v>29899</v>
      </c>
      <c r="D46" s="199">
        <v>30622</v>
      </c>
      <c r="E46" s="199">
        <v>7475</v>
      </c>
      <c r="F46" s="199">
        <v>7575</v>
      </c>
      <c r="G46" s="199">
        <v>7479.096000000001</v>
      </c>
      <c r="H46" s="125">
        <f t="shared" si="0"/>
        <v>0.9873394059405942</v>
      </c>
      <c r="I46" s="121"/>
      <c r="J46" s="126"/>
      <c r="K46" s="126"/>
      <c r="L46" s="126"/>
      <c r="Q46" s="126"/>
      <c r="R46" s="126"/>
      <c r="S46" s="126"/>
      <c r="T46" s="126"/>
      <c r="U46" s="126"/>
    </row>
    <row r="47" spans="1:21" s="111" customFormat="1" ht="56.25" customHeight="1">
      <c r="A47" s="103">
        <v>39</v>
      </c>
      <c r="B47" s="102" t="s">
        <v>127</v>
      </c>
      <c r="C47" s="198">
        <v>1626</v>
      </c>
      <c r="D47" s="199">
        <v>2226</v>
      </c>
      <c r="E47" s="199">
        <v>390</v>
      </c>
      <c r="F47" s="199">
        <v>503</v>
      </c>
      <c r="G47" s="199">
        <v>510.5807500000001</v>
      </c>
      <c r="H47" s="125">
        <f t="shared" si="0"/>
        <v>1.0150710735586483</v>
      </c>
      <c r="I47" s="121"/>
      <c r="J47" s="126"/>
      <c r="K47" s="229"/>
      <c r="L47" s="229"/>
      <c r="M47" s="230"/>
      <c r="N47" s="230"/>
      <c r="O47" s="230"/>
      <c r="P47" s="230"/>
      <c r="Q47" s="126"/>
      <c r="R47" s="126"/>
      <c r="S47" s="126"/>
      <c r="T47" s="126"/>
      <c r="U47" s="126"/>
    </row>
    <row r="48" spans="1:21" s="111" customFormat="1" ht="26.25">
      <c r="A48" s="103">
        <v>40</v>
      </c>
      <c r="B48" s="102" t="s">
        <v>128</v>
      </c>
      <c r="C48" s="198">
        <v>12976</v>
      </c>
      <c r="D48" s="199">
        <v>13176</v>
      </c>
      <c r="E48" s="199">
        <v>3175</v>
      </c>
      <c r="F48" s="199">
        <v>3175</v>
      </c>
      <c r="G48" s="199">
        <v>3165.106309999999</v>
      </c>
      <c r="H48" s="125">
        <f t="shared" si="0"/>
        <v>0.9968838771653541</v>
      </c>
      <c r="I48" s="121"/>
      <c r="J48" s="126"/>
      <c r="K48" s="229"/>
      <c r="L48" s="229"/>
      <c r="M48" s="230"/>
      <c r="N48" s="230"/>
      <c r="O48" s="230"/>
      <c r="P48" s="230"/>
      <c r="Q48" s="126"/>
      <c r="R48" s="126"/>
      <c r="S48" s="126"/>
      <c r="T48" s="126"/>
      <c r="U48" s="126"/>
    </row>
    <row r="49" spans="1:21" s="111" customFormat="1" ht="26.25">
      <c r="A49" s="103">
        <v>41</v>
      </c>
      <c r="B49" s="102" t="s">
        <v>129</v>
      </c>
      <c r="C49" s="198">
        <v>7075</v>
      </c>
      <c r="D49" s="199">
        <v>7455</v>
      </c>
      <c r="E49" s="199">
        <v>2098</v>
      </c>
      <c r="F49" s="199">
        <v>2298</v>
      </c>
      <c r="G49" s="199">
        <v>1683.246</v>
      </c>
      <c r="H49" s="125">
        <f t="shared" si="0"/>
        <v>0.7324830287206266</v>
      </c>
      <c r="I49" s="121"/>
      <c r="J49" s="126"/>
      <c r="K49" s="229"/>
      <c r="L49" s="229"/>
      <c r="M49" s="230"/>
      <c r="N49" s="230"/>
      <c r="O49" s="230"/>
      <c r="P49" s="230"/>
      <c r="Q49" s="126"/>
      <c r="R49" s="126"/>
      <c r="S49" s="126"/>
      <c r="T49" s="126"/>
      <c r="U49" s="126"/>
    </row>
    <row r="50" spans="1:21" s="111" customFormat="1" ht="12.75">
      <c r="A50" s="103">
        <v>42</v>
      </c>
      <c r="B50" s="102" t="s">
        <v>130</v>
      </c>
      <c r="C50" s="198">
        <v>4284</v>
      </c>
      <c r="D50" s="199">
        <v>5534</v>
      </c>
      <c r="E50" s="199">
        <v>1382</v>
      </c>
      <c r="F50" s="199">
        <v>1382</v>
      </c>
      <c r="G50" s="199">
        <v>1430.9336200000002</v>
      </c>
      <c r="H50" s="125">
        <f t="shared" si="0"/>
        <v>1.0354078292329958</v>
      </c>
      <c r="I50" s="121"/>
      <c r="J50" s="126"/>
      <c r="K50" s="229"/>
      <c r="L50" s="229"/>
      <c r="M50" s="230"/>
      <c r="N50" s="230"/>
      <c r="O50" s="230"/>
      <c r="P50" s="230"/>
      <c r="Q50" s="126"/>
      <c r="R50" s="126"/>
      <c r="S50" s="126"/>
      <c r="T50" s="126"/>
      <c r="U50" s="126"/>
    </row>
    <row r="51" spans="1:21" s="111" customFormat="1" ht="12.75">
      <c r="A51" s="103">
        <v>43</v>
      </c>
      <c r="B51" s="102" t="s">
        <v>131</v>
      </c>
      <c r="C51" s="198">
        <v>17369</v>
      </c>
      <c r="D51" s="199">
        <v>17369</v>
      </c>
      <c r="E51" s="199">
        <v>4220</v>
      </c>
      <c r="F51" s="199">
        <v>4220</v>
      </c>
      <c r="G51" s="199">
        <v>4028.452000000001</v>
      </c>
      <c r="H51" s="125">
        <f t="shared" si="0"/>
        <v>0.9546094786729861</v>
      </c>
      <c r="I51" s="121"/>
      <c r="J51" s="126"/>
      <c r="K51" s="229"/>
      <c r="L51" s="229"/>
      <c r="M51" s="230"/>
      <c r="N51" s="230"/>
      <c r="O51" s="230"/>
      <c r="P51" s="230"/>
      <c r="Q51" s="126"/>
      <c r="R51" s="126"/>
      <c r="S51" s="126"/>
      <c r="T51" s="126"/>
      <c r="U51" s="126"/>
    </row>
    <row r="52" spans="1:21" s="111" customFormat="1" ht="12.75">
      <c r="A52" s="103">
        <v>44</v>
      </c>
      <c r="B52" s="102" t="s">
        <v>132</v>
      </c>
      <c r="C52" s="198">
        <v>9725</v>
      </c>
      <c r="D52" s="199">
        <v>14725</v>
      </c>
      <c r="E52" s="199">
        <v>2269</v>
      </c>
      <c r="F52" s="199">
        <v>3331</v>
      </c>
      <c r="G52" s="199">
        <v>3398.635000000001</v>
      </c>
      <c r="H52" s="125">
        <f t="shared" si="0"/>
        <v>1.02030471329931</v>
      </c>
      <c r="I52" s="121"/>
      <c r="J52" s="126"/>
      <c r="K52" s="229"/>
      <c r="L52" s="229"/>
      <c r="M52" s="230"/>
      <c r="N52" s="230"/>
      <c r="O52" s="230"/>
      <c r="P52" s="230"/>
      <c r="Q52" s="126"/>
      <c r="R52" s="126"/>
      <c r="S52" s="126"/>
      <c r="T52" s="126"/>
      <c r="U52" s="126"/>
    </row>
    <row r="53" spans="1:21" s="111" customFormat="1" ht="12.75" hidden="1">
      <c r="A53" s="103">
        <v>45</v>
      </c>
      <c r="B53" s="102" t="s">
        <v>133</v>
      </c>
      <c r="C53" s="198"/>
      <c r="D53" s="199">
        <v>0</v>
      </c>
      <c r="E53" s="199"/>
      <c r="F53" s="199">
        <v>0</v>
      </c>
      <c r="G53" s="199">
        <v>0</v>
      </c>
      <c r="H53" s="125"/>
      <c r="I53" s="121"/>
      <c r="J53" s="126"/>
      <c r="K53" s="229"/>
      <c r="L53" s="229"/>
      <c r="M53" s="230"/>
      <c r="N53" s="230"/>
      <c r="O53" s="230"/>
      <c r="P53" s="230"/>
      <c r="Q53" s="126"/>
      <c r="R53" s="126"/>
      <c r="S53" s="126"/>
      <c r="T53" s="126"/>
      <c r="U53" s="126"/>
    </row>
    <row r="54" spans="1:21" s="111" customFormat="1" ht="12.75" hidden="1">
      <c r="A54" s="103">
        <v>46</v>
      </c>
      <c r="B54" s="102" t="s">
        <v>134</v>
      </c>
      <c r="C54" s="198"/>
      <c r="D54" s="199">
        <v>0</v>
      </c>
      <c r="E54" s="199"/>
      <c r="F54" s="199">
        <v>0</v>
      </c>
      <c r="G54" s="199">
        <v>0</v>
      </c>
      <c r="H54" s="125"/>
      <c r="I54" s="121"/>
      <c r="J54" s="126"/>
      <c r="K54" s="229"/>
      <c r="L54" s="229"/>
      <c r="M54" s="230"/>
      <c r="N54" s="230"/>
      <c r="O54" s="230"/>
      <c r="P54" s="230"/>
      <c r="Q54" s="126"/>
      <c r="R54" s="126"/>
      <c r="S54" s="126"/>
      <c r="T54" s="126"/>
      <c r="U54" s="126"/>
    </row>
    <row r="55" spans="1:21" s="111" customFormat="1" ht="15.75" customHeight="1">
      <c r="A55" s="103">
        <v>47</v>
      </c>
      <c r="B55" s="102" t="s">
        <v>98</v>
      </c>
      <c r="C55" s="198">
        <v>108000</v>
      </c>
      <c r="D55" s="199">
        <v>109500</v>
      </c>
      <c r="E55" s="199">
        <v>27724</v>
      </c>
      <c r="F55" s="199">
        <v>29455</v>
      </c>
      <c r="G55" s="199">
        <v>29356.281090000004</v>
      </c>
      <c r="H55" s="125">
        <f t="shared" si="0"/>
        <v>0.9966484837888305</v>
      </c>
      <c r="I55" s="121"/>
      <c r="J55" s="126"/>
      <c r="K55" s="229"/>
      <c r="L55" s="229"/>
      <c r="M55" s="230"/>
      <c r="N55" s="230"/>
      <c r="O55" s="230"/>
      <c r="P55" s="230"/>
      <c r="Q55" s="126"/>
      <c r="R55" s="126"/>
      <c r="S55" s="126"/>
      <c r="T55" s="126"/>
      <c r="U55" s="126"/>
    </row>
    <row r="56" spans="1:21" s="111" customFormat="1" ht="12.75" customHeight="1" hidden="1">
      <c r="A56" s="103">
        <v>48</v>
      </c>
      <c r="B56" s="102" t="s">
        <v>135</v>
      </c>
      <c r="C56" s="198">
        <v>37312</v>
      </c>
      <c r="D56" s="199">
        <v>36761</v>
      </c>
      <c r="E56" s="199">
        <v>9134</v>
      </c>
      <c r="F56" s="199">
        <v>9883</v>
      </c>
      <c r="G56" s="199">
        <v>9986.78095</v>
      </c>
      <c r="H56" s="125"/>
      <c r="I56" s="121"/>
      <c r="J56" s="126"/>
      <c r="K56" s="229"/>
      <c r="L56" s="229"/>
      <c r="M56" s="230"/>
      <c r="N56" s="230"/>
      <c r="O56" s="230"/>
      <c r="P56" s="230"/>
      <c r="Q56" s="126"/>
      <c r="R56" s="126"/>
      <c r="S56" s="126"/>
      <c r="T56" s="126"/>
      <c r="U56" s="126"/>
    </row>
    <row r="57" spans="1:21" s="111" customFormat="1" ht="12.75" customHeight="1" hidden="1">
      <c r="A57" s="103">
        <v>49</v>
      </c>
      <c r="B57" s="102" t="s">
        <v>136</v>
      </c>
      <c r="C57" s="198">
        <v>6332</v>
      </c>
      <c r="D57" s="199">
        <v>0</v>
      </c>
      <c r="E57" s="199">
        <v>1564</v>
      </c>
      <c r="F57" s="199">
        <v>0</v>
      </c>
      <c r="G57" s="199">
        <v>0</v>
      </c>
      <c r="H57" s="125"/>
      <c r="I57" s="121"/>
      <c r="J57" s="126"/>
      <c r="K57" s="229"/>
      <c r="L57" s="229"/>
      <c r="M57" s="230"/>
      <c r="N57" s="230"/>
      <c r="O57" s="230"/>
      <c r="P57" s="230"/>
      <c r="Q57" s="126"/>
      <c r="R57" s="126"/>
      <c r="S57" s="126"/>
      <c r="T57" s="126"/>
      <c r="U57" s="126"/>
    </row>
    <row r="58" spans="1:21" s="111" customFormat="1" ht="26.25">
      <c r="A58" s="103">
        <v>50</v>
      </c>
      <c r="B58" s="102" t="s">
        <v>137</v>
      </c>
      <c r="C58" s="198">
        <v>5524</v>
      </c>
      <c r="D58" s="199">
        <v>4024</v>
      </c>
      <c r="E58" s="199">
        <v>1455</v>
      </c>
      <c r="F58" s="199">
        <v>705</v>
      </c>
      <c r="G58" s="199">
        <v>935.8750000000002</v>
      </c>
      <c r="H58" s="125">
        <f>G58/F58</f>
        <v>1.3274822695035464</v>
      </c>
      <c r="I58" s="121"/>
      <c r="J58" s="126"/>
      <c r="K58" s="229"/>
      <c r="L58" s="229"/>
      <c r="M58" s="230"/>
      <c r="N58" s="230"/>
      <c r="O58" s="230"/>
      <c r="P58" s="230"/>
      <c r="Q58" s="126"/>
      <c r="R58" s="126"/>
      <c r="S58" s="126"/>
      <c r="T58" s="126"/>
      <c r="U58" s="126"/>
    </row>
    <row r="59" spans="1:21" s="111" customFormat="1" ht="12.75">
      <c r="A59" s="103">
        <v>51</v>
      </c>
      <c r="B59" s="102" t="s">
        <v>138</v>
      </c>
      <c r="C59" s="198">
        <v>6581</v>
      </c>
      <c r="D59" s="199">
        <v>6271</v>
      </c>
      <c r="E59" s="199">
        <v>1609</v>
      </c>
      <c r="F59" s="199">
        <v>1449</v>
      </c>
      <c r="G59" s="199">
        <v>1354.596</v>
      </c>
      <c r="H59" s="125">
        <f>G59/F59</f>
        <v>0.9348488612836439</v>
      </c>
      <c r="I59" s="121"/>
      <c r="J59" s="126"/>
      <c r="K59" s="229"/>
      <c r="L59" s="229"/>
      <c r="M59" s="230"/>
      <c r="N59" s="230"/>
      <c r="O59" s="230"/>
      <c r="P59" s="230"/>
      <c r="Q59" s="126"/>
      <c r="R59" s="126"/>
      <c r="S59" s="126"/>
      <c r="T59" s="126"/>
      <c r="U59" s="126"/>
    </row>
    <row r="60" spans="1:21" s="111" customFormat="1" ht="12.75">
      <c r="A60" s="103">
        <v>52</v>
      </c>
      <c r="B60" s="102" t="s">
        <v>139</v>
      </c>
      <c r="C60" s="198">
        <v>10114</v>
      </c>
      <c r="D60" s="199">
        <v>10114</v>
      </c>
      <c r="E60" s="199">
        <v>3050</v>
      </c>
      <c r="F60" s="199">
        <v>2600</v>
      </c>
      <c r="G60" s="199">
        <v>2590.365</v>
      </c>
      <c r="H60" s="125">
        <f>G60/F60</f>
        <v>0.9962942307692307</v>
      </c>
      <c r="I60" s="121"/>
      <c r="J60" s="126"/>
      <c r="K60" s="229"/>
      <c r="L60" s="229"/>
      <c r="M60" s="230"/>
      <c r="N60" s="230"/>
      <c r="O60" s="230"/>
      <c r="P60" s="230"/>
      <c r="Q60" s="126"/>
      <c r="R60" s="126"/>
      <c r="S60" s="126"/>
      <c r="T60" s="126"/>
      <c r="U60" s="126"/>
    </row>
    <row r="61" spans="1:21" s="111" customFormat="1" ht="12.75">
      <c r="A61" s="103">
        <v>53</v>
      </c>
      <c r="B61" s="102" t="s">
        <v>84</v>
      </c>
      <c r="C61" s="198">
        <v>14373</v>
      </c>
      <c r="D61" s="199">
        <v>14373</v>
      </c>
      <c r="E61" s="199">
        <v>3516</v>
      </c>
      <c r="F61" s="199">
        <v>3516</v>
      </c>
      <c r="G61" s="199">
        <v>3548.2545499999997</v>
      </c>
      <c r="H61" s="125">
        <f>G61/F61</f>
        <v>1.009173649032992</v>
      </c>
      <c r="I61" s="121"/>
      <c r="J61" s="126"/>
      <c r="K61" s="229"/>
      <c r="L61" s="229"/>
      <c r="M61" s="230"/>
      <c r="N61" s="230"/>
      <c r="O61" s="230"/>
      <c r="P61" s="230"/>
      <c r="Q61" s="126"/>
      <c r="R61" s="126"/>
      <c r="S61" s="126"/>
      <c r="T61" s="126"/>
      <c r="U61" s="126"/>
    </row>
    <row r="62" spans="1:21" s="111" customFormat="1" ht="18.75" customHeight="1">
      <c r="A62" s="128">
        <v>54</v>
      </c>
      <c r="B62" s="102" t="s">
        <v>156</v>
      </c>
      <c r="C62" s="198"/>
      <c r="D62" s="199">
        <v>40736</v>
      </c>
      <c r="E62" s="199"/>
      <c r="F62" s="199">
        <v>14921</v>
      </c>
      <c r="G62" s="199">
        <v>12335.823199999999</v>
      </c>
      <c r="H62" s="125"/>
      <c r="I62" s="121"/>
      <c r="J62" s="126"/>
      <c r="K62" s="229"/>
      <c r="L62" s="229"/>
      <c r="M62" s="230"/>
      <c r="N62" s="230"/>
      <c r="O62" s="230"/>
      <c r="P62" s="230"/>
      <c r="Q62" s="126"/>
      <c r="R62" s="126"/>
      <c r="S62" s="126"/>
      <c r="T62" s="126"/>
      <c r="U62" s="126"/>
    </row>
    <row r="63" spans="1:21" s="111" customFormat="1" ht="12.75">
      <c r="A63" s="103">
        <v>55</v>
      </c>
      <c r="B63" s="102" t="s">
        <v>140</v>
      </c>
      <c r="C63" s="198">
        <v>17002</v>
      </c>
      <c r="D63" s="199">
        <v>17002</v>
      </c>
      <c r="E63" s="199">
        <v>4085</v>
      </c>
      <c r="F63" s="199">
        <v>4085</v>
      </c>
      <c r="G63" s="199">
        <v>4088.8273800000006</v>
      </c>
      <c r="H63" s="125">
        <f aca="true" t="shared" si="1" ref="H63:H71">G63/F63</f>
        <v>1.0009369351285191</v>
      </c>
      <c r="I63" s="121"/>
      <c r="J63" s="126"/>
      <c r="K63" s="229"/>
      <c r="L63" s="229"/>
      <c r="M63" s="230"/>
      <c r="N63" s="230"/>
      <c r="O63" s="230"/>
      <c r="P63" s="230"/>
      <c r="Q63" s="126"/>
      <c r="R63" s="126"/>
      <c r="S63" s="126"/>
      <c r="T63" s="126"/>
      <c r="U63" s="126"/>
    </row>
    <row r="64" spans="1:21" s="111" customFormat="1" ht="15">
      <c r="A64" s="128">
        <v>56</v>
      </c>
      <c r="B64" s="102" t="s">
        <v>141</v>
      </c>
      <c r="C64" s="198">
        <v>1735</v>
      </c>
      <c r="D64" s="199">
        <v>2077</v>
      </c>
      <c r="E64" s="199">
        <v>540</v>
      </c>
      <c r="F64" s="199">
        <v>540</v>
      </c>
      <c r="G64" s="199">
        <v>529.1760000000002</v>
      </c>
      <c r="H64" s="125">
        <f t="shared" si="1"/>
        <v>0.9799555555555558</v>
      </c>
      <c r="I64" s="121"/>
      <c r="J64" s="126"/>
      <c r="K64" s="229"/>
      <c r="L64" s="229"/>
      <c r="M64" s="230"/>
      <c r="N64" s="230"/>
      <c r="O64" s="230"/>
      <c r="P64" s="230"/>
      <c r="Q64" s="126"/>
      <c r="R64" s="126"/>
      <c r="S64" s="126"/>
      <c r="T64" s="126"/>
      <c r="U64" s="126"/>
    </row>
    <row r="65" spans="1:21" s="111" customFormat="1" ht="22.5" customHeight="1">
      <c r="A65" s="128">
        <v>58</v>
      </c>
      <c r="B65" s="102" t="s">
        <v>142</v>
      </c>
      <c r="C65" s="198">
        <v>3120</v>
      </c>
      <c r="D65" s="199">
        <v>1806</v>
      </c>
      <c r="E65" s="199">
        <v>774</v>
      </c>
      <c r="F65" s="199">
        <v>117</v>
      </c>
      <c r="G65" s="199">
        <v>334.63405</v>
      </c>
      <c r="H65" s="125">
        <f t="shared" si="1"/>
        <v>2.8601200854700854</v>
      </c>
      <c r="I65" s="121"/>
      <c r="J65" s="126"/>
      <c r="K65" s="229"/>
      <c r="L65" s="229"/>
      <c r="M65" s="230"/>
      <c r="N65" s="230"/>
      <c r="O65" s="230"/>
      <c r="P65" s="230"/>
      <c r="Q65" s="126"/>
      <c r="R65" s="126"/>
      <c r="S65" s="126"/>
      <c r="T65" s="126"/>
      <c r="U65" s="126"/>
    </row>
    <row r="66" spans="1:21" s="111" customFormat="1" ht="12.75">
      <c r="A66" s="103">
        <v>59</v>
      </c>
      <c r="B66" s="129" t="s">
        <v>143</v>
      </c>
      <c r="C66" s="198">
        <v>18785</v>
      </c>
      <c r="D66" s="199">
        <v>15785</v>
      </c>
      <c r="E66" s="199">
        <v>4566</v>
      </c>
      <c r="F66" s="199">
        <v>4630</v>
      </c>
      <c r="G66" s="199">
        <v>3939.0130500000005</v>
      </c>
      <c r="H66" s="125">
        <f t="shared" si="1"/>
        <v>0.8507587580993522</v>
      </c>
      <c r="I66" s="121"/>
      <c r="J66" s="126"/>
      <c r="K66" s="229"/>
      <c r="L66" s="229"/>
      <c r="M66" s="230"/>
      <c r="N66" s="230"/>
      <c r="O66" s="230"/>
      <c r="P66" s="230"/>
      <c r="Q66" s="126"/>
      <c r="R66" s="126"/>
      <c r="S66" s="126"/>
      <c r="T66" s="126"/>
      <c r="U66" s="126"/>
    </row>
    <row r="67" spans="1:21" s="111" customFormat="1" ht="26.25">
      <c r="A67" s="128">
        <v>60</v>
      </c>
      <c r="B67" s="102" t="s">
        <v>144</v>
      </c>
      <c r="C67" s="198">
        <v>56389</v>
      </c>
      <c r="D67" s="199">
        <v>48389</v>
      </c>
      <c r="E67" s="199">
        <v>14279</v>
      </c>
      <c r="F67" s="199">
        <v>10951</v>
      </c>
      <c r="G67" s="199">
        <v>12516.833020000005</v>
      </c>
      <c r="H67" s="125">
        <f t="shared" si="1"/>
        <v>1.1429853912884673</v>
      </c>
      <c r="I67" s="121"/>
      <c r="J67" s="126"/>
      <c r="K67" s="229"/>
      <c r="L67" s="229"/>
      <c r="M67" s="230"/>
      <c r="N67" s="230"/>
      <c r="O67" s="230"/>
      <c r="P67" s="230"/>
      <c r="Q67" s="126"/>
      <c r="R67" s="126"/>
      <c r="S67" s="126"/>
      <c r="T67" s="126"/>
      <c r="U67" s="232"/>
    </row>
    <row r="68" spans="1:21" s="111" customFormat="1" ht="15">
      <c r="A68" s="128">
        <v>61</v>
      </c>
      <c r="B68" s="102" t="s">
        <v>145</v>
      </c>
      <c r="C68" s="198">
        <v>9696</v>
      </c>
      <c r="D68" s="199">
        <v>9696</v>
      </c>
      <c r="E68" s="199">
        <v>2465</v>
      </c>
      <c r="F68" s="199">
        <v>2465</v>
      </c>
      <c r="G68" s="199">
        <v>1965.9970000000008</v>
      </c>
      <c r="H68" s="125">
        <f t="shared" si="1"/>
        <v>0.7975647058823533</v>
      </c>
      <c r="I68" s="122"/>
      <c r="J68" s="126"/>
      <c r="K68" s="229"/>
      <c r="L68" s="229"/>
      <c r="M68" s="231"/>
      <c r="N68" s="230"/>
      <c r="O68" s="230"/>
      <c r="P68" s="230"/>
      <c r="Q68" s="126"/>
      <c r="R68" s="126"/>
      <c r="S68" s="126"/>
      <c r="T68" s="126"/>
      <c r="U68" s="126"/>
    </row>
    <row r="69" spans="1:21" s="111" customFormat="1" ht="26.25" customHeight="1">
      <c r="A69" s="128">
        <v>62</v>
      </c>
      <c r="B69" s="102" t="s">
        <v>146</v>
      </c>
      <c r="C69" s="198">
        <v>64189</v>
      </c>
      <c r="D69" s="199">
        <v>64189</v>
      </c>
      <c r="E69" s="199">
        <v>16413</v>
      </c>
      <c r="F69" s="199">
        <v>16413</v>
      </c>
      <c r="G69" s="199">
        <v>15838.669009999994</v>
      </c>
      <c r="H69" s="125">
        <f t="shared" si="1"/>
        <v>0.9650075555961735</v>
      </c>
      <c r="I69" s="121"/>
      <c r="J69" s="126"/>
      <c r="K69" s="229"/>
      <c r="L69" s="229"/>
      <c r="M69" s="231"/>
      <c r="N69" s="230"/>
      <c r="O69" s="230"/>
      <c r="P69" s="230"/>
      <c r="Q69" s="126"/>
      <c r="R69" s="126"/>
      <c r="S69" s="126"/>
      <c r="T69" s="126"/>
      <c r="U69" s="126"/>
    </row>
    <row r="70" spans="1:21" s="111" customFormat="1" ht="15">
      <c r="A70" s="128">
        <v>63</v>
      </c>
      <c r="B70" s="102" t="s">
        <v>147</v>
      </c>
      <c r="C70" s="198">
        <v>6135</v>
      </c>
      <c r="D70" s="199">
        <v>6415</v>
      </c>
      <c r="E70" s="199">
        <v>1700</v>
      </c>
      <c r="F70" s="199">
        <v>1700</v>
      </c>
      <c r="G70" s="199">
        <v>1563.2320999999993</v>
      </c>
      <c r="H70" s="125">
        <f t="shared" si="1"/>
        <v>0.9195482941176466</v>
      </c>
      <c r="I70" s="121"/>
      <c r="J70" s="126"/>
      <c r="K70" s="229"/>
      <c r="L70" s="229"/>
      <c r="M70" s="231"/>
      <c r="N70" s="230"/>
      <c r="O70" s="230"/>
      <c r="P70" s="230"/>
      <c r="Q70" s="126"/>
      <c r="R70" s="126"/>
      <c r="S70" s="126"/>
      <c r="T70" s="126"/>
      <c r="U70" s="126"/>
    </row>
    <row r="71" spans="1:21" s="111" customFormat="1" ht="15" customHeight="1" thickBot="1">
      <c r="A71" s="208">
        <v>64</v>
      </c>
      <c r="B71" s="209" t="s">
        <v>148</v>
      </c>
      <c r="C71" s="210">
        <v>8311</v>
      </c>
      <c r="D71" s="211">
        <v>8391</v>
      </c>
      <c r="E71" s="211">
        <v>2195</v>
      </c>
      <c r="F71" s="211">
        <v>2195</v>
      </c>
      <c r="G71" s="211">
        <v>2306.9325799999997</v>
      </c>
      <c r="H71" s="212">
        <f t="shared" si="1"/>
        <v>1.050994341685649</v>
      </c>
      <c r="I71" s="121"/>
      <c r="J71" s="126"/>
      <c r="K71" s="229"/>
      <c r="L71" s="229"/>
      <c r="M71" s="231"/>
      <c r="N71" s="230"/>
      <c r="O71" s="230"/>
      <c r="P71" s="230"/>
      <c r="Q71" s="126"/>
      <c r="R71" s="126"/>
      <c r="S71" s="126"/>
      <c r="T71" s="126"/>
      <c r="U71" s="126"/>
    </row>
    <row r="72" spans="1:13" s="111" customFormat="1" ht="15.75" customHeight="1" hidden="1">
      <c r="A72" s="128">
        <v>65</v>
      </c>
      <c r="B72" s="102" t="s">
        <v>149</v>
      </c>
      <c r="C72" s="198">
        <v>0</v>
      </c>
      <c r="D72" s="200"/>
      <c r="E72" s="199"/>
      <c r="F72" s="201"/>
      <c r="G72" s="201"/>
      <c r="H72" s="125"/>
      <c r="I72" s="121"/>
      <c r="J72" s="121"/>
      <c r="K72" s="126"/>
      <c r="L72" s="126"/>
      <c r="M72" s="112"/>
    </row>
    <row r="73" spans="1:13" s="111" customFormat="1" ht="12" thickTop="1">
      <c r="A73" s="107"/>
      <c r="B73" s="107"/>
      <c r="C73" s="108"/>
      <c r="D73" s="108"/>
      <c r="E73" s="108"/>
      <c r="F73" s="66"/>
      <c r="G73" s="66"/>
      <c r="H73" s="109"/>
      <c r="I73" s="112"/>
      <c r="J73" s="112"/>
      <c r="K73" s="112"/>
      <c r="L73" s="112"/>
      <c r="M73" s="112"/>
    </row>
    <row r="74" spans="1:8" s="111" customFormat="1" ht="12.75">
      <c r="A74" s="105"/>
      <c r="B74" s="104"/>
      <c r="C74" s="123"/>
      <c r="D74" s="123"/>
      <c r="E74" s="123"/>
      <c r="F74" s="123"/>
      <c r="G74" s="123"/>
      <c r="H74" s="124"/>
    </row>
    <row r="75" spans="1:32" ht="12" customHeight="1">
      <c r="A75" s="111"/>
      <c r="B75" s="111"/>
      <c r="C75" s="117"/>
      <c r="D75" s="117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</row>
    <row r="76" spans="1:32" ht="12" customHeight="1">
      <c r="A76" s="111"/>
      <c r="B76" s="111"/>
      <c r="C76" s="117"/>
      <c r="D76" s="117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</row>
    <row r="77" spans="1:32" ht="12" customHeight="1">
      <c r="A77" s="111"/>
      <c r="B77" s="111"/>
      <c r="C77" s="117"/>
      <c r="D77" s="117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</row>
    <row r="78" spans="1:32" ht="12" customHeight="1">
      <c r="A78" s="111"/>
      <c r="B78" s="111"/>
      <c r="C78" s="117"/>
      <c r="D78" s="117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</row>
    <row r="79" spans="1:32" ht="12" customHeight="1">
      <c r="A79" s="111"/>
      <c r="B79" s="111"/>
      <c r="C79" s="117"/>
      <c r="D79" s="117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</row>
    <row r="80" spans="1:32" ht="12" customHeight="1">
      <c r="A80" s="111"/>
      <c r="B80" s="111"/>
      <c r="C80" s="117"/>
      <c r="D80" s="117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</row>
    <row r="81" spans="1:32" ht="12" customHeight="1">
      <c r="A81" s="111"/>
      <c r="B81" s="111"/>
      <c r="C81" s="117"/>
      <c r="D81" s="117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</row>
    <row r="82" spans="1:32" ht="12" customHeight="1">
      <c r="A82" s="111"/>
      <c r="B82" s="111"/>
      <c r="C82" s="117"/>
      <c r="D82" s="117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</row>
    <row r="83" spans="1:32" ht="12" customHeight="1">
      <c r="A83" s="111"/>
      <c r="B83" s="111"/>
      <c r="C83" s="117"/>
      <c r="D83" s="117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</row>
    <row r="84" spans="1:32" ht="12" customHeight="1">
      <c r="A84" s="111"/>
      <c r="B84" s="111"/>
      <c r="C84" s="117"/>
      <c r="D84" s="117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</row>
    <row r="85" spans="1:32" ht="12" customHeight="1">
      <c r="A85" s="111"/>
      <c r="B85" s="111"/>
      <c r="C85" s="117"/>
      <c r="D85" s="117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</row>
    <row r="86" spans="1:32" ht="12" customHeight="1">
      <c r="A86" s="111"/>
      <c r="B86" s="111"/>
      <c r="C86" s="117"/>
      <c r="D86" s="117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</row>
    <row r="87" spans="1:32" ht="12" customHeight="1">
      <c r="A87" s="111"/>
      <c r="B87" s="111"/>
      <c r="C87" s="117"/>
      <c r="D87" s="117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</row>
    <row r="88" spans="1:32" ht="12" customHeight="1">
      <c r="A88" s="111"/>
      <c r="B88" s="111"/>
      <c r="C88" s="117"/>
      <c r="D88" s="117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</row>
    <row r="89" spans="1:32" ht="12" customHeight="1">
      <c r="A89" s="111"/>
      <c r="B89" s="111"/>
      <c r="C89" s="117"/>
      <c r="D89" s="117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</row>
    <row r="90" spans="1:32" ht="12" customHeight="1">
      <c r="A90" s="111"/>
      <c r="B90" s="111"/>
      <c r="C90" s="117"/>
      <c r="D90" s="117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</row>
    <row r="91" spans="1:32" ht="12" customHeight="1">
      <c r="A91" s="111"/>
      <c r="B91" s="111"/>
      <c r="C91" s="117"/>
      <c r="D91" s="117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</row>
    <row r="92" spans="1:32" ht="12" customHeight="1">
      <c r="A92" s="111"/>
      <c r="B92" s="111"/>
      <c r="C92" s="117"/>
      <c r="D92" s="117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</row>
    <row r="93" spans="1:32" ht="12" customHeight="1">
      <c r="A93" s="111"/>
      <c r="B93" s="111"/>
      <c r="C93" s="117"/>
      <c r="D93" s="117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</row>
    <row r="94" spans="1:32" ht="12" customHeight="1">
      <c r="A94" s="111"/>
      <c r="B94" s="111"/>
      <c r="C94" s="117"/>
      <c r="D94" s="117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</row>
    <row r="95" spans="1:32" ht="12" customHeight="1">
      <c r="A95" s="111"/>
      <c r="B95" s="111"/>
      <c r="C95" s="117"/>
      <c r="D95" s="117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</row>
    <row r="96" spans="1:32" ht="12" customHeight="1">
      <c r="A96" s="111"/>
      <c r="B96" s="111"/>
      <c r="C96" s="117"/>
      <c r="D96" s="117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</row>
    <row r="97" spans="1:32" ht="12" customHeight="1">
      <c r="A97" s="111"/>
      <c r="B97" s="111"/>
      <c r="C97" s="117"/>
      <c r="D97" s="117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</row>
    <row r="98" spans="1:32" ht="12" customHeight="1">
      <c r="A98" s="111"/>
      <c r="B98" s="111"/>
      <c r="C98" s="117"/>
      <c r="D98" s="117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</row>
    <row r="99" spans="1:32" ht="12" customHeight="1">
      <c r="A99" s="111"/>
      <c r="B99" s="111"/>
      <c r="C99" s="117"/>
      <c r="D99" s="117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</row>
    <row r="100" spans="1:32" ht="12" customHeight="1">
      <c r="A100" s="111"/>
      <c r="B100" s="111"/>
      <c r="C100" s="117"/>
      <c r="D100" s="117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</row>
    <row r="101" spans="1:32" ht="12" customHeight="1">
      <c r="A101" s="111"/>
      <c r="B101" s="111"/>
      <c r="C101" s="117"/>
      <c r="D101" s="117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</row>
    <row r="102" spans="1:32" ht="12" customHeight="1">
      <c r="A102" s="111"/>
      <c r="B102" s="111"/>
      <c r="C102" s="117"/>
      <c r="D102" s="117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</row>
    <row r="103" spans="1:32" ht="12" customHeight="1">
      <c r="A103" s="111"/>
      <c r="B103" s="111"/>
      <c r="C103" s="117"/>
      <c r="D103" s="117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</row>
    <row r="104" spans="1:32" ht="12" customHeight="1">
      <c r="A104" s="111"/>
      <c r="B104" s="111"/>
      <c r="C104" s="117"/>
      <c r="D104" s="117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</row>
    <row r="105" spans="1:32" ht="12" customHeight="1">
      <c r="A105" s="111"/>
      <c r="B105" s="111"/>
      <c r="C105" s="117"/>
      <c r="D105" s="117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</row>
    <row r="106" spans="1:32" ht="12" customHeight="1">
      <c r="A106" s="111"/>
      <c r="B106" s="111"/>
      <c r="C106" s="117"/>
      <c r="D106" s="117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</row>
    <row r="107" spans="1:32" ht="12" customHeight="1">
      <c r="A107" s="111"/>
      <c r="B107" s="111"/>
      <c r="C107" s="117"/>
      <c r="D107" s="117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</row>
    <row r="108" spans="1:32" ht="12" customHeight="1">
      <c r="A108" s="111"/>
      <c r="B108" s="111"/>
      <c r="C108" s="117"/>
      <c r="D108" s="117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</row>
    <row r="109" spans="1:32" ht="12" customHeight="1">
      <c r="A109" s="111"/>
      <c r="B109" s="111"/>
      <c r="C109" s="117"/>
      <c r="D109" s="117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</row>
    <row r="110" spans="1:32" ht="12" customHeight="1">
      <c r="A110" s="111"/>
      <c r="B110" s="111"/>
      <c r="C110" s="117"/>
      <c r="D110" s="117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</row>
    <row r="111" spans="1:32" ht="12" customHeight="1">
      <c r="A111" s="111"/>
      <c r="B111" s="111"/>
      <c r="C111" s="117"/>
      <c r="D111" s="117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</row>
    <row r="112" spans="1:32" ht="12" customHeight="1">
      <c r="A112" s="111"/>
      <c r="B112" s="111"/>
      <c r="C112" s="117"/>
      <c r="D112" s="117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</row>
    <row r="113" spans="1:32" ht="12" customHeight="1">
      <c r="A113" s="111"/>
      <c r="B113" s="111"/>
      <c r="C113" s="117"/>
      <c r="D113" s="117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</row>
    <row r="114" spans="1:32" ht="12" customHeight="1">
      <c r="A114" s="111"/>
      <c r="B114" s="111"/>
      <c r="C114" s="117"/>
      <c r="D114" s="117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</row>
    <row r="115" spans="1:32" ht="12" customHeight="1">
      <c r="A115" s="111"/>
      <c r="B115" s="111"/>
      <c r="C115" s="117"/>
      <c r="D115" s="117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</row>
    <row r="116" spans="1:32" ht="12" customHeight="1">
      <c r="A116" s="111"/>
      <c r="B116" s="111"/>
      <c r="C116" s="117"/>
      <c r="D116" s="117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</row>
    <row r="117" spans="1:32" ht="12" customHeight="1">
      <c r="A117" s="111"/>
      <c r="B117" s="111"/>
      <c r="C117" s="117"/>
      <c r="D117" s="117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</row>
    <row r="118" spans="1:32" ht="12" customHeight="1">
      <c r="A118" s="111"/>
      <c r="B118" s="111"/>
      <c r="C118" s="117"/>
      <c r="D118" s="117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</row>
    <row r="119" spans="1:32" ht="12" customHeight="1">
      <c r="A119" s="111"/>
      <c r="B119" s="111"/>
      <c r="C119" s="117"/>
      <c r="D119" s="117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</row>
    <row r="120" spans="1:32" ht="12" customHeight="1">
      <c r="A120" s="111"/>
      <c r="B120" s="111"/>
      <c r="C120" s="117"/>
      <c r="D120" s="117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</row>
    <row r="121" spans="1:32" ht="12" customHeight="1">
      <c r="A121" s="111"/>
      <c r="B121" s="111"/>
      <c r="C121" s="117"/>
      <c r="D121" s="117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</row>
    <row r="122" spans="1:32" ht="12" customHeight="1">
      <c r="A122" s="111"/>
      <c r="B122" s="111"/>
      <c r="C122" s="117"/>
      <c r="D122" s="117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</row>
    <row r="123" spans="1:32" ht="12" customHeight="1">
      <c r="A123" s="111"/>
      <c r="B123" s="111"/>
      <c r="C123" s="117"/>
      <c r="D123" s="117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</row>
    <row r="124" spans="1:32" ht="12" customHeight="1">
      <c r="A124" s="111"/>
      <c r="B124" s="111"/>
      <c r="C124" s="117"/>
      <c r="D124" s="117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</row>
    <row r="125" spans="1:32" ht="12" customHeight="1">
      <c r="A125" s="111"/>
      <c r="B125" s="111"/>
      <c r="C125" s="117"/>
      <c r="D125" s="117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</row>
    <row r="126" spans="1:32" ht="12" customHeight="1">
      <c r="A126" s="111"/>
      <c r="B126" s="111"/>
      <c r="C126" s="117"/>
      <c r="D126" s="117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</row>
    <row r="127" spans="1:32" ht="12" customHeight="1">
      <c r="A127" s="111"/>
      <c r="B127" s="111"/>
      <c r="C127" s="117"/>
      <c r="D127" s="117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</row>
    <row r="128" spans="1:32" ht="12" customHeight="1">
      <c r="A128" s="111"/>
      <c r="B128" s="111"/>
      <c r="C128" s="117"/>
      <c r="D128" s="117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</row>
    <row r="129" spans="1:32" ht="12" customHeight="1">
      <c r="A129" s="111"/>
      <c r="B129" s="111"/>
      <c r="C129" s="117"/>
      <c r="D129" s="117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</row>
    <row r="130" spans="1:32" ht="12" customHeight="1">
      <c r="A130" s="111"/>
      <c r="B130" s="111"/>
      <c r="C130" s="117"/>
      <c r="D130" s="117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</row>
    <row r="131" spans="1:32" ht="12" customHeight="1">
      <c r="A131" s="111"/>
      <c r="B131" s="111"/>
      <c r="C131" s="117"/>
      <c r="D131" s="117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</row>
    <row r="132" spans="1:32" ht="12" customHeight="1">
      <c r="A132" s="111"/>
      <c r="B132" s="111"/>
      <c r="C132" s="117"/>
      <c r="D132" s="117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</row>
    <row r="133" spans="1:32" ht="12" customHeight="1">
      <c r="A133" s="111"/>
      <c r="B133" s="111"/>
      <c r="C133" s="117"/>
      <c r="D133" s="117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</row>
    <row r="134" spans="1:32" ht="12" customHeight="1">
      <c r="A134" s="111"/>
      <c r="B134" s="111"/>
      <c r="C134" s="117"/>
      <c r="D134" s="117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</row>
    <row r="135" spans="1:32" ht="12" customHeight="1">
      <c r="A135" s="111"/>
      <c r="B135" s="111"/>
      <c r="C135" s="117"/>
      <c r="D135" s="117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</row>
    <row r="136" spans="1:32" ht="12" customHeight="1">
      <c r="A136" s="111"/>
      <c r="B136" s="111"/>
      <c r="C136" s="117"/>
      <c r="D136" s="117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</row>
    <row r="137" spans="1:32" ht="12" customHeight="1">
      <c r="A137" s="111"/>
      <c r="B137" s="111"/>
      <c r="C137" s="117"/>
      <c r="D137" s="117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</row>
    <row r="138" spans="1:32" ht="12" customHeight="1">
      <c r="A138" s="111"/>
      <c r="B138" s="111"/>
      <c r="C138" s="117"/>
      <c r="D138" s="117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</row>
    <row r="139" spans="1:32" ht="12" customHeight="1">
      <c r="A139" s="111"/>
      <c r="B139" s="111"/>
      <c r="C139" s="117"/>
      <c r="D139" s="117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</row>
    <row r="140" spans="1:32" ht="12" customHeight="1">
      <c r="A140" s="111"/>
      <c r="B140" s="111"/>
      <c r="C140" s="117"/>
      <c r="D140" s="117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</row>
    <row r="141" spans="1:32" ht="12" customHeight="1">
      <c r="A141" s="111"/>
      <c r="B141" s="111"/>
      <c r="C141" s="117"/>
      <c r="D141" s="117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</row>
    <row r="142" spans="1:32" ht="12" customHeight="1">
      <c r="A142" s="111"/>
      <c r="B142" s="111"/>
      <c r="C142" s="117"/>
      <c r="D142" s="117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</row>
    <row r="143" spans="1:32" ht="12" customHeight="1">
      <c r="A143" s="111"/>
      <c r="B143" s="111"/>
      <c r="C143" s="117"/>
      <c r="D143" s="117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</row>
    <row r="144" spans="1:32" ht="12" customHeight="1">
      <c r="A144" s="111"/>
      <c r="B144" s="111"/>
      <c r="C144" s="117"/>
      <c r="D144" s="117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</row>
    <row r="145" spans="1:32" ht="12" customHeight="1">
      <c r="A145" s="111"/>
      <c r="B145" s="111"/>
      <c r="C145" s="117"/>
      <c r="D145" s="117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</row>
    <row r="146" spans="1:32" ht="12" customHeight="1">
      <c r="A146" s="111"/>
      <c r="B146" s="111"/>
      <c r="C146" s="117"/>
      <c r="D146" s="117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</row>
    <row r="147" spans="1:32" ht="12" customHeight="1">
      <c r="A147" s="111"/>
      <c r="B147" s="111"/>
      <c r="C147" s="117"/>
      <c r="D147" s="117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</row>
    <row r="148" spans="1:32" ht="12" customHeight="1">
      <c r="A148" s="111"/>
      <c r="B148" s="111"/>
      <c r="C148" s="117"/>
      <c r="D148" s="117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</row>
    <row r="149" spans="1:32" ht="12" customHeight="1">
      <c r="A149" s="111"/>
      <c r="B149" s="111"/>
      <c r="C149" s="117"/>
      <c r="D149" s="117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</row>
    <row r="150" spans="1:32" ht="12" customHeight="1">
      <c r="A150" s="111"/>
      <c r="B150" s="111"/>
      <c r="C150" s="117"/>
      <c r="D150" s="117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</row>
    <row r="151" spans="1:32" ht="12" customHeight="1">
      <c r="A151" s="111"/>
      <c r="B151" s="111"/>
      <c r="C151" s="117"/>
      <c r="D151" s="117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</row>
    <row r="152" spans="1:32" ht="12" customHeight="1">
      <c r="A152" s="111"/>
      <c r="B152" s="111"/>
      <c r="C152" s="117"/>
      <c r="D152" s="117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</row>
    <row r="153" spans="1:32" ht="12" customHeight="1">
      <c r="A153" s="111"/>
      <c r="B153" s="111"/>
      <c r="C153" s="117"/>
      <c r="D153" s="117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</row>
    <row r="154" spans="1:32" ht="12" customHeight="1">
      <c r="A154" s="111"/>
      <c r="B154" s="111"/>
      <c r="C154" s="117"/>
      <c r="D154" s="117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</row>
    <row r="155" spans="1:32" ht="12" customHeight="1">
      <c r="A155" s="111"/>
      <c r="B155" s="111"/>
      <c r="C155" s="117"/>
      <c r="D155" s="117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</row>
    <row r="156" spans="1:32" ht="12" customHeight="1">
      <c r="A156" s="111"/>
      <c r="B156" s="111"/>
      <c r="C156" s="117"/>
      <c r="D156" s="117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</row>
    <row r="157" spans="1:32" ht="12" customHeight="1">
      <c r="A157" s="111"/>
      <c r="B157" s="111"/>
      <c r="C157" s="117"/>
      <c r="D157" s="117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</row>
    <row r="158" spans="1:32" ht="12" customHeight="1">
      <c r="A158" s="111"/>
      <c r="B158" s="111"/>
      <c r="C158" s="117"/>
      <c r="D158" s="117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</row>
    <row r="159" spans="1:32" ht="12" customHeight="1">
      <c r="A159" s="111"/>
      <c r="B159" s="111"/>
      <c r="C159" s="117"/>
      <c r="D159" s="117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</row>
    <row r="160" spans="1:32" ht="12" customHeight="1">
      <c r="A160" s="111"/>
      <c r="B160" s="111"/>
      <c r="C160" s="117"/>
      <c r="D160" s="117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</row>
    <row r="161" spans="1:32" ht="12" customHeight="1">
      <c r="A161" s="111"/>
      <c r="B161" s="111"/>
      <c r="C161" s="117"/>
      <c r="D161" s="117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</row>
    <row r="162" spans="1:32" ht="12" customHeight="1">
      <c r="A162" s="111"/>
      <c r="B162" s="111"/>
      <c r="C162" s="117"/>
      <c r="D162" s="117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</row>
    <row r="163" spans="1:32" ht="12" customHeight="1">
      <c r="A163" s="111"/>
      <c r="B163" s="111"/>
      <c r="C163" s="117"/>
      <c r="D163" s="117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</row>
    <row r="164" spans="1:32" ht="12" customHeight="1">
      <c r="A164" s="111"/>
      <c r="B164" s="111"/>
      <c r="C164" s="117"/>
      <c r="D164" s="117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</row>
    <row r="165" spans="1:32" ht="12" customHeight="1">
      <c r="A165" s="111"/>
      <c r="B165" s="111"/>
      <c r="C165" s="117"/>
      <c r="D165" s="117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</row>
    <row r="166" spans="1:32" ht="12" customHeight="1">
      <c r="A166" s="111"/>
      <c r="B166" s="111"/>
      <c r="C166" s="117"/>
      <c r="D166" s="117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</row>
    <row r="167" spans="1:32" ht="12" customHeight="1">
      <c r="A167" s="111"/>
      <c r="B167" s="111"/>
      <c r="C167" s="117"/>
      <c r="D167" s="117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</row>
    <row r="168" spans="1:32" ht="12" customHeight="1">
      <c r="A168" s="111"/>
      <c r="B168" s="111"/>
      <c r="C168" s="117"/>
      <c r="D168" s="117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</row>
    <row r="169" spans="1:32" ht="12" customHeight="1">
      <c r="A169" s="111"/>
      <c r="B169" s="111"/>
      <c r="C169" s="117"/>
      <c r="D169" s="117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</row>
    <row r="170" spans="1:32" ht="12" customHeight="1">
      <c r="A170" s="111"/>
      <c r="B170" s="111"/>
      <c r="C170" s="117"/>
      <c r="D170" s="117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</row>
    <row r="171" spans="1:32" ht="12" customHeight="1">
      <c r="A171" s="111"/>
      <c r="B171" s="111"/>
      <c r="C171" s="117"/>
      <c r="D171" s="117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</row>
    <row r="172" spans="1:32" ht="12" customHeight="1">
      <c r="A172" s="111"/>
      <c r="B172" s="111"/>
      <c r="C172" s="117"/>
      <c r="D172" s="117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</row>
    <row r="173" spans="1:32" ht="12" customHeight="1">
      <c r="A173" s="111"/>
      <c r="B173" s="111"/>
      <c r="C173" s="117"/>
      <c r="D173" s="117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</row>
    <row r="174" spans="1:32" ht="12" customHeight="1">
      <c r="A174" s="111"/>
      <c r="B174" s="111"/>
      <c r="C174" s="117"/>
      <c r="D174" s="117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</row>
    <row r="175" spans="1:32" ht="12" customHeight="1">
      <c r="A175" s="111"/>
      <c r="B175" s="111"/>
      <c r="C175" s="117"/>
      <c r="D175" s="117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</row>
    <row r="176" spans="1:32" ht="12" customHeight="1">
      <c r="A176" s="111"/>
      <c r="B176" s="111"/>
      <c r="C176" s="117"/>
      <c r="D176" s="117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</row>
    <row r="177" spans="1:32" ht="12" customHeight="1">
      <c r="A177" s="111"/>
      <c r="B177" s="111"/>
      <c r="C177" s="117"/>
      <c r="D177" s="117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</row>
    <row r="178" spans="1:32" ht="12" customHeight="1">
      <c r="A178" s="111"/>
      <c r="B178" s="111"/>
      <c r="C178" s="117"/>
      <c r="D178" s="117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</row>
    <row r="179" spans="1:32" ht="12" customHeight="1">
      <c r="A179" s="111"/>
      <c r="B179" s="111"/>
      <c r="C179" s="117"/>
      <c r="D179" s="117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</row>
    <row r="180" spans="1:32" ht="12" customHeight="1">
      <c r="A180" s="111"/>
      <c r="B180" s="111"/>
      <c r="C180" s="117"/>
      <c r="D180" s="117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</row>
    <row r="181" spans="1:32" ht="12" customHeight="1">
      <c r="A181" s="111"/>
      <c r="B181" s="111"/>
      <c r="C181" s="117"/>
      <c r="D181" s="117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</row>
    <row r="182" spans="1:32" ht="12" customHeight="1">
      <c r="A182" s="111"/>
      <c r="B182" s="111"/>
      <c r="C182" s="117"/>
      <c r="D182" s="117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</row>
    <row r="183" spans="1:32" ht="12" customHeight="1">
      <c r="A183" s="111"/>
      <c r="B183" s="111"/>
      <c r="C183" s="117"/>
      <c r="D183" s="117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</row>
    <row r="184" spans="1:32" ht="12" customHeight="1">
      <c r="A184" s="111"/>
      <c r="B184" s="111"/>
      <c r="C184" s="117"/>
      <c r="D184" s="117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</row>
    <row r="185" spans="1:32" ht="12" customHeight="1">
      <c r="A185" s="111"/>
      <c r="B185" s="111"/>
      <c r="C185" s="117"/>
      <c r="D185" s="117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</row>
    <row r="186" spans="1:32" ht="12" customHeight="1">
      <c r="A186" s="111"/>
      <c r="B186" s="111"/>
      <c r="C186" s="117"/>
      <c r="D186" s="117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</row>
    <row r="187" spans="1:32" ht="12" customHeight="1">
      <c r="A187" s="111"/>
      <c r="B187" s="111"/>
      <c r="C187" s="117"/>
      <c r="D187" s="117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</row>
    <row r="188" spans="1:32" ht="12" customHeight="1">
      <c r="A188" s="111"/>
      <c r="B188" s="111"/>
      <c r="C188" s="117"/>
      <c r="D188" s="117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</row>
    <row r="189" spans="1:32" ht="12" customHeight="1">
      <c r="A189" s="111"/>
      <c r="B189" s="111"/>
      <c r="C189" s="117"/>
      <c r="D189" s="117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</row>
    <row r="190" spans="1:32" ht="12" customHeight="1">
      <c r="A190" s="111"/>
      <c r="B190" s="111"/>
      <c r="C190" s="117"/>
      <c r="D190" s="117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</row>
    <row r="191" spans="1:32" ht="12" customHeight="1">
      <c r="A191" s="111"/>
      <c r="B191" s="111"/>
      <c r="C191" s="117"/>
      <c r="D191" s="117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</row>
    <row r="192" spans="1:32" ht="12" customHeight="1">
      <c r="A192" s="111"/>
      <c r="B192" s="111"/>
      <c r="C192" s="117"/>
      <c r="D192" s="117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</row>
    <row r="193" spans="1:32" ht="12" customHeight="1">
      <c r="A193" s="111"/>
      <c r="B193" s="111"/>
      <c r="C193" s="117"/>
      <c r="D193" s="117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</row>
    <row r="194" spans="1:32" ht="12" customHeight="1">
      <c r="A194" s="111"/>
      <c r="B194" s="111"/>
      <c r="C194" s="117"/>
      <c r="D194" s="117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</row>
    <row r="195" spans="1:32" ht="12" customHeight="1">
      <c r="A195" s="111"/>
      <c r="B195" s="111"/>
      <c r="C195" s="117"/>
      <c r="D195" s="117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</row>
    <row r="196" spans="1:32" ht="12" customHeight="1">
      <c r="A196" s="111"/>
      <c r="B196" s="111"/>
      <c r="C196" s="117"/>
      <c r="D196" s="117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</row>
    <row r="197" spans="1:32" ht="12" customHeight="1">
      <c r="A197" s="111"/>
      <c r="B197" s="111"/>
      <c r="C197" s="117"/>
      <c r="D197" s="117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</row>
    <row r="198" spans="1:32" ht="12" customHeight="1">
      <c r="A198" s="111"/>
      <c r="B198" s="111"/>
      <c r="C198" s="117"/>
      <c r="D198" s="117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</row>
    <row r="199" spans="1:32" ht="12" customHeight="1">
      <c r="A199" s="111"/>
      <c r="B199" s="111"/>
      <c r="C199" s="117"/>
      <c r="D199" s="117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</row>
    <row r="200" spans="1:32" ht="12" customHeight="1">
      <c r="A200" s="111"/>
      <c r="B200" s="111"/>
      <c r="C200" s="117"/>
      <c r="D200" s="117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</row>
    <row r="201" spans="1:32" ht="12" customHeight="1">
      <c r="A201" s="111"/>
      <c r="B201" s="111"/>
      <c r="C201" s="117"/>
      <c r="D201" s="117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</row>
    <row r="202" spans="1:32" ht="12" customHeight="1">
      <c r="A202" s="111"/>
      <c r="B202" s="111"/>
      <c r="C202" s="117"/>
      <c r="D202" s="117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</row>
    <row r="203" spans="1:32" ht="12" customHeight="1">
      <c r="A203" s="111"/>
      <c r="B203" s="111"/>
      <c r="C203" s="117"/>
      <c r="D203" s="117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</row>
    <row r="204" spans="1:32" ht="12" customHeight="1">
      <c r="A204" s="111"/>
      <c r="B204" s="111"/>
      <c r="C204" s="117"/>
      <c r="D204" s="117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</row>
    <row r="205" spans="1:32" ht="12" customHeight="1">
      <c r="A205" s="111"/>
      <c r="B205" s="111"/>
      <c r="C205" s="117"/>
      <c r="D205" s="117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</row>
    <row r="206" spans="1:32" ht="12" customHeight="1">
      <c r="A206" s="111"/>
      <c r="B206" s="111"/>
      <c r="C206" s="117"/>
      <c r="D206" s="117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</row>
    <row r="207" spans="1:32" ht="12" customHeight="1">
      <c r="A207" s="111"/>
      <c r="B207" s="111"/>
      <c r="C207" s="117"/>
      <c r="D207" s="117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</row>
    <row r="208" spans="1:32" ht="12" customHeight="1">
      <c r="A208" s="111"/>
      <c r="B208" s="111"/>
      <c r="C208" s="117"/>
      <c r="D208" s="117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</row>
    <row r="209" spans="1:32" ht="12" customHeight="1">
      <c r="A209" s="111"/>
      <c r="B209" s="111"/>
      <c r="C209" s="117"/>
      <c r="D209" s="117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</row>
    <row r="210" spans="1:32" ht="12" customHeight="1">
      <c r="A210" s="111"/>
      <c r="B210" s="111"/>
      <c r="C210" s="117"/>
      <c r="D210" s="117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</row>
    <row r="211" spans="1:32" ht="12" customHeight="1">
      <c r="A211" s="111"/>
      <c r="B211" s="111"/>
      <c r="C211" s="117"/>
      <c r="D211" s="117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</row>
    <row r="212" spans="1:32" ht="12" customHeight="1">
      <c r="A212" s="111"/>
      <c r="B212" s="111"/>
      <c r="C212" s="117"/>
      <c r="D212" s="117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</row>
    <row r="213" spans="1:32" ht="12" customHeight="1">
      <c r="A213" s="111"/>
      <c r="B213" s="111"/>
      <c r="C213" s="117"/>
      <c r="D213" s="117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</row>
    <row r="214" spans="1:32" ht="12" customHeight="1">
      <c r="A214" s="111"/>
      <c r="B214" s="111"/>
      <c r="C214" s="117"/>
      <c r="D214" s="117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</row>
    <row r="215" spans="1:32" ht="12" customHeight="1">
      <c r="A215" s="111"/>
      <c r="B215" s="111"/>
      <c r="C215" s="117"/>
      <c r="D215" s="117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</row>
    <row r="216" spans="1:32" ht="12" customHeight="1">
      <c r="A216" s="111"/>
      <c r="B216" s="111"/>
      <c r="C216" s="117"/>
      <c r="D216" s="117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</row>
    <row r="217" spans="1:32" ht="12" customHeight="1">
      <c r="A217" s="111"/>
      <c r="B217" s="111"/>
      <c r="C217" s="117"/>
      <c r="D217" s="117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</row>
    <row r="218" spans="1:32" ht="12" customHeight="1">
      <c r="A218" s="111"/>
      <c r="B218" s="111"/>
      <c r="C218" s="117"/>
      <c r="D218" s="117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</row>
    <row r="219" spans="1:32" ht="12" customHeight="1">
      <c r="A219" s="111"/>
      <c r="B219" s="111"/>
      <c r="C219" s="117"/>
      <c r="D219" s="117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</row>
    <row r="220" spans="1:32" ht="12" customHeight="1">
      <c r="A220" s="111"/>
      <c r="B220" s="111"/>
      <c r="C220" s="117"/>
      <c r="D220" s="117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</row>
    <row r="221" spans="1:32" ht="12" customHeight="1">
      <c r="A221" s="111"/>
      <c r="B221" s="111"/>
      <c r="C221" s="117"/>
      <c r="D221" s="117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</row>
    <row r="222" spans="1:32" ht="12" customHeight="1">
      <c r="A222" s="111"/>
      <c r="B222" s="111"/>
      <c r="C222" s="117"/>
      <c r="D222" s="117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</row>
    <row r="223" spans="1:32" ht="12" customHeight="1">
      <c r="A223" s="111"/>
      <c r="B223" s="111"/>
      <c r="C223" s="117"/>
      <c r="D223" s="117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</row>
    <row r="224" spans="1:32" ht="12" customHeight="1">
      <c r="A224" s="111"/>
      <c r="B224" s="111"/>
      <c r="C224" s="117"/>
      <c r="D224" s="117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</row>
    <row r="225" spans="1:32" ht="12" customHeight="1">
      <c r="A225" s="111"/>
      <c r="B225" s="111"/>
      <c r="C225" s="117"/>
      <c r="D225" s="117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</row>
    <row r="226" spans="1:32" ht="12" customHeight="1">
      <c r="A226" s="111"/>
      <c r="B226" s="111"/>
      <c r="C226" s="117"/>
      <c r="D226" s="117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</row>
    <row r="227" spans="1:32" ht="12" customHeight="1">
      <c r="A227" s="111"/>
      <c r="B227" s="111"/>
      <c r="C227" s="117"/>
      <c r="D227" s="117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</row>
    <row r="228" spans="1:32" ht="12" customHeight="1">
      <c r="A228" s="111"/>
      <c r="B228" s="111"/>
      <c r="C228" s="117"/>
      <c r="D228" s="117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</row>
    <row r="229" spans="1:32" ht="12" customHeight="1">
      <c r="A229" s="111"/>
      <c r="B229" s="111"/>
      <c r="C229" s="117"/>
      <c r="D229" s="117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</row>
    <row r="230" spans="1:32" ht="12" customHeight="1">
      <c r="A230" s="111"/>
      <c r="B230" s="111"/>
      <c r="C230" s="117"/>
      <c r="D230" s="117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</row>
    <row r="231" spans="1:32" ht="12" customHeight="1">
      <c r="A231" s="111"/>
      <c r="B231" s="111"/>
      <c r="C231" s="117"/>
      <c r="D231" s="117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</row>
    <row r="232" spans="1:32" ht="12" customHeight="1">
      <c r="A232" s="111"/>
      <c r="B232" s="111"/>
      <c r="C232" s="117"/>
      <c r="D232" s="117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</row>
    <row r="233" spans="1:32" ht="12" customHeight="1">
      <c r="A233" s="111"/>
      <c r="B233" s="111"/>
      <c r="C233" s="117"/>
      <c r="D233" s="117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</row>
    <row r="234" spans="1:32" ht="12" customHeight="1">
      <c r="A234" s="111"/>
      <c r="B234" s="111"/>
      <c r="C234" s="117"/>
      <c r="D234" s="117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</row>
    <row r="235" spans="1:32" ht="12" customHeight="1">
      <c r="A235" s="111"/>
      <c r="B235" s="111"/>
      <c r="C235" s="117"/>
      <c r="D235" s="117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</row>
    <row r="236" spans="1:32" ht="12" customHeight="1">
      <c r="A236" s="111"/>
      <c r="B236" s="111"/>
      <c r="C236" s="117"/>
      <c r="D236" s="117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</row>
    <row r="237" spans="1:32" ht="12" customHeight="1">
      <c r="A237" s="111"/>
      <c r="B237" s="111"/>
      <c r="C237" s="117"/>
      <c r="D237" s="117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</row>
    <row r="238" spans="1:32" ht="12" customHeight="1">
      <c r="A238" s="111"/>
      <c r="B238" s="111"/>
      <c r="C238" s="117"/>
      <c r="D238" s="117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</row>
    <row r="239" spans="1:32" ht="12" customHeight="1">
      <c r="A239" s="111"/>
      <c r="B239" s="111"/>
      <c r="C239" s="117"/>
      <c r="D239" s="117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</row>
    <row r="240" spans="1:32" ht="12" customHeight="1">
      <c r="A240" s="111"/>
      <c r="B240" s="111"/>
      <c r="C240" s="117"/>
      <c r="D240" s="117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</row>
    <row r="241" spans="1:32" ht="12" customHeight="1">
      <c r="A241" s="111"/>
      <c r="B241" s="111"/>
      <c r="C241" s="117"/>
      <c r="D241" s="117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</row>
    <row r="242" spans="1:32" ht="12" customHeight="1">
      <c r="A242" s="111"/>
      <c r="B242" s="111"/>
      <c r="C242" s="117"/>
      <c r="D242" s="117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</row>
    <row r="243" spans="1:32" ht="12" customHeight="1">
      <c r="A243" s="111"/>
      <c r="B243" s="111"/>
      <c r="C243" s="117"/>
      <c r="D243" s="117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</row>
    <row r="244" spans="1:32" ht="12" customHeight="1">
      <c r="A244" s="111"/>
      <c r="B244" s="111"/>
      <c r="C244" s="117"/>
      <c r="D244" s="117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</row>
    <row r="245" spans="1:32" ht="12" customHeight="1">
      <c r="A245" s="111"/>
      <c r="B245" s="111"/>
      <c r="C245" s="117"/>
      <c r="D245" s="117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</row>
    <row r="246" spans="1:32" ht="12" customHeight="1">
      <c r="A246" s="111"/>
      <c r="B246" s="111"/>
      <c r="C246" s="117"/>
      <c r="D246" s="117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</row>
    <row r="247" spans="1:32" ht="12" customHeight="1">
      <c r="A247" s="111"/>
      <c r="B247" s="111"/>
      <c r="C247" s="117"/>
      <c r="D247" s="117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</row>
    <row r="248" spans="1:32" ht="12" customHeight="1">
      <c r="A248" s="111"/>
      <c r="B248" s="111"/>
      <c r="C248" s="117"/>
      <c r="D248" s="117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</row>
    <row r="249" spans="1:32" ht="12" customHeight="1">
      <c r="A249" s="111"/>
      <c r="B249" s="111"/>
      <c r="C249" s="117"/>
      <c r="D249" s="117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</row>
    <row r="250" spans="1:32" ht="12" customHeight="1">
      <c r="A250" s="111"/>
      <c r="B250" s="111"/>
      <c r="C250" s="117"/>
      <c r="D250" s="117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</row>
    <row r="251" spans="1:32" ht="12" customHeight="1">
      <c r="A251" s="111"/>
      <c r="B251" s="111"/>
      <c r="C251" s="117"/>
      <c r="D251" s="117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</row>
    <row r="252" spans="1:32" ht="12" customHeight="1">
      <c r="A252" s="111"/>
      <c r="B252" s="111"/>
      <c r="C252" s="117"/>
      <c r="D252" s="117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</row>
    <row r="253" spans="1:32" ht="12" customHeight="1">
      <c r="A253" s="111"/>
      <c r="B253" s="111"/>
      <c r="C253" s="117"/>
      <c r="D253" s="117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</row>
    <row r="254" spans="1:32" ht="12" customHeight="1">
      <c r="A254" s="111"/>
      <c r="B254" s="111"/>
      <c r="C254" s="117"/>
      <c r="D254" s="117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</row>
    <row r="255" spans="1:32" ht="12" customHeight="1">
      <c r="A255" s="111"/>
      <c r="B255" s="111"/>
      <c r="C255" s="117"/>
      <c r="D255" s="117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</row>
    <row r="256" spans="1:32" ht="12" customHeight="1">
      <c r="A256" s="111"/>
      <c r="B256" s="111"/>
      <c r="C256" s="117"/>
      <c r="D256" s="117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</row>
    <row r="257" spans="1:32" ht="12" customHeight="1">
      <c r="A257" s="111"/>
      <c r="B257" s="111"/>
      <c r="C257" s="117"/>
      <c r="D257" s="117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</row>
    <row r="258" spans="1:32" ht="12" customHeight="1">
      <c r="A258" s="111"/>
      <c r="B258" s="111"/>
      <c r="C258" s="117"/>
      <c r="D258" s="117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</row>
    <row r="259" spans="1:32" ht="12" customHeight="1">
      <c r="A259" s="111"/>
      <c r="B259" s="111"/>
      <c r="C259" s="117"/>
      <c r="D259" s="117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</row>
    <row r="260" spans="1:32" ht="12" customHeight="1">
      <c r="A260" s="111"/>
      <c r="B260" s="111"/>
      <c r="C260" s="117"/>
      <c r="D260" s="117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</row>
    <row r="261" spans="1:32" ht="12" customHeight="1">
      <c r="A261" s="111"/>
      <c r="B261" s="111"/>
      <c r="C261" s="117"/>
      <c r="D261" s="117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</row>
    <row r="262" spans="1:32" ht="12" customHeight="1">
      <c r="A262" s="111"/>
      <c r="B262" s="111"/>
      <c r="C262" s="117"/>
      <c r="D262" s="117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</row>
    <row r="263" spans="1:32" ht="12" customHeight="1">
      <c r="A263" s="111"/>
      <c r="B263" s="111"/>
      <c r="C263" s="117"/>
      <c r="D263" s="117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</row>
    <row r="264" spans="1:32" ht="12" customHeight="1">
      <c r="A264" s="111"/>
      <c r="B264" s="111"/>
      <c r="C264" s="117"/>
      <c r="D264" s="117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</row>
    <row r="265" spans="1:32" ht="12" customHeight="1">
      <c r="A265" s="111"/>
      <c r="B265" s="111"/>
      <c r="C265" s="117"/>
      <c r="D265" s="117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</row>
    <row r="266" spans="1:32" ht="12" customHeight="1">
      <c r="A266" s="111"/>
      <c r="B266" s="111"/>
      <c r="C266" s="117"/>
      <c r="D266" s="117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</row>
    <row r="267" spans="1:32" ht="12" customHeight="1">
      <c r="A267" s="111"/>
      <c r="B267" s="111"/>
      <c r="C267" s="117"/>
      <c r="D267" s="117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</row>
    <row r="268" spans="1:32" ht="12" customHeight="1">
      <c r="A268" s="111"/>
      <c r="B268" s="111"/>
      <c r="C268" s="117"/>
      <c r="D268" s="117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</row>
    <row r="269" spans="1:32" ht="12" customHeight="1">
      <c r="A269" s="111"/>
      <c r="B269" s="111"/>
      <c r="C269" s="117"/>
      <c r="D269" s="117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</row>
    <row r="270" spans="1:32" ht="12" customHeight="1">
      <c r="A270" s="111"/>
      <c r="B270" s="111"/>
      <c r="C270" s="117"/>
      <c r="D270" s="117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</row>
    <row r="271" spans="1:32" ht="12" customHeight="1">
      <c r="A271" s="111"/>
      <c r="B271" s="111"/>
      <c r="C271" s="117"/>
      <c r="D271" s="117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</row>
    <row r="272" spans="1:32" ht="12" customHeight="1">
      <c r="A272" s="111"/>
      <c r="B272" s="111"/>
      <c r="C272" s="117"/>
      <c r="D272" s="117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</row>
    <row r="273" spans="1:32" ht="12" customHeight="1">
      <c r="A273" s="111"/>
      <c r="B273" s="111"/>
      <c r="C273" s="117"/>
      <c r="D273" s="117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</row>
    <row r="274" spans="1:32" ht="12" customHeight="1">
      <c r="A274" s="111"/>
      <c r="B274" s="111"/>
      <c r="C274" s="117"/>
      <c r="D274" s="117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</row>
    <row r="275" spans="1:32" ht="12" customHeight="1">
      <c r="A275" s="111"/>
      <c r="B275" s="111"/>
      <c r="C275" s="117"/>
      <c r="D275" s="117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</row>
    <row r="276" spans="1:32" ht="12" customHeight="1">
      <c r="A276" s="111"/>
      <c r="B276" s="111"/>
      <c r="C276" s="117"/>
      <c r="D276" s="117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</row>
    <row r="277" spans="1:32" ht="12" customHeight="1">
      <c r="A277" s="111"/>
      <c r="B277" s="111"/>
      <c r="C277" s="117"/>
      <c r="D277" s="117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</row>
    <row r="278" spans="1:32" ht="12" customHeight="1">
      <c r="A278" s="111"/>
      <c r="B278" s="111"/>
      <c r="C278" s="117"/>
      <c r="D278" s="117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</row>
    <row r="279" spans="1:32" ht="12" customHeight="1">
      <c r="A279" s="111"/>
      <c r="B279" s="111"/>
      <c r="C279" s="117"/>
      <c r="D279" s="117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</row>
    <row r="280" spans="1:32" ht="12" customHeight="1">
      <c r="A280" s="111"/>
      <c r="B280" s="111"/>
      <c r="C280" s="117"/>
      <c r="D280" s="117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</row>
    <row r="281" spans="1:32" ht="12" customHeight="1">
      <c r="A281" s="111"/>
      <c r="B281" s="111"/>
      <c r="C281" s="117"/>
      <c r="D281" s="117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</row>
    <row r="282" spans="1:32" ht="12" customHeight="1">
      <c r="A282" s="111"/>
      <c r="B282" s="111"/>
      <c r="C282" s="117"/>
      <c r="D282" s="117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</row>
    <row r="283" spans="1:32" ht="12" customHeight="1">
      <c r="A283" s="111"/>
      <c r="B283" s="111"/>
      <c r="C283" s="117"/>
      <c r="D283" s="117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</row>
    <row r="284" spans="1:32" ht="12" customHeight="1">
      <c r="A284" s="111"/>
      <c r="B284" s="111"/>
      <c r="C284" s="117"/>
      <c r="D284" s="117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</row>
    <row r="285" spans="1:32" ht="12" customHeight="1">
      <c r="A285" s="111"/>
      <c r="B285" s="111"/>
      <c r="C285" s="117"/>
      <c r="D285" s="117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</row>
    <row r="286" spans="1:32" ht="12" customHeight="1">
      <c r="A286" s="111"/>
      <c r="B286" s="111"/>
      <c r="C286" s="117"/>
      <c r="D286" s="117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</row>
    <row r="287" spans="1:32" ht="12" customHeight="1">
      <c r="A287" s="111"/>
      <c r="B287" s="111"/>
      <c r="C287" s="117"/>
      <c r="D287" s="117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</row>
    <row r="288" spans="1:32" ht="12" customHeight="1">
      <c r="A288" s="111"/>
      <c r="B288" s="111"/>
      <c r="C288" s="117"/>
      <c r="D288" s="117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</row>
    <row r="289" spans="1:32" ht="12" customHeight="1">
      <c r="A289" s="111"/>
      <c r="B289" s="111"/>
      <c r="C289" s="117"/>
      <c r="D289" s="117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</row>
    <row r="290" spans="1:32" ht="12" customHeight="1">
      <c r="A290" s="111"/>
      <c r="B290" s="111"/>
      <c r="C290" s="117"/>
      <c r="D290" s="117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</row>
    <row r="291" spans="1:32" ht="12" customHeight="1">
      <c r="A291" s="111"/>
      <c r="B291" s="111"/>
      <c r="C291" s="117"/>
      <c r="D291" s="117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</row>
    <row r="292" spans="1:32" ht="12" customHeight="1">
      <c r="A292" s="111"/>
      <c r="B292" s="111"/>
      <c r="C292" s="117"/>
      <c r="D292" s="117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</row>
    <row r="293" spans="1:32" ht="12" customHeight="1">
      <c r="A293" s="111"/>
      <c r="B293" s="111"/>
      <c r="C293" s="117"/>
      <c r="D293" s="117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</row>
    <row r="294" spans="1:32" ht="12" customHeight="1">
      <c r="A294" s="111"/>
      <c r="B294" s="111"/>
      <c r="C294" s="117"/>
      <c r="D294" s="117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</row>
    <row r="295" spans="1:32" ht="12" customHeight="1">
      <c r="A295" s="111"/>
      <c r="B295" s="111"/>
      <c r="C295" s="117"/>
      <c r="D295" s="117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</row>
    <row r="296" spans="1:32" ht="12" customHeight="1">
      <c r="A296" s="111"/>
      <c r="B296" s="111"/>
      <c r="C296" s="117"/>
      <c r="D296" s="117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</row>
    <row r="297" spans="1:32" ht="12" customHeight="1">
      <c r="A297" s="111"/>
      <c r="B297" s="111"/>
      <c r="C297" s="117"/>
      <c r="D297" s="117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</row>
    <row r="298" spans="1:32" ht="12" customHeight="1">
      <c r="A298" s="111"/>
      <c r="B298" s="111"/>
      <c r="C298" s="117"/>
      <c r="D298" s="117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</row>
    <row r="299" spans="1:32" ht="12" customHeight="1">
      <c r="A299" s="111"/>
      <c r="B299" s="111"/>
      <c r="C299" s="117"/>
      <c r="D299" s="117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</row>
    <row r="300" spans="1:32" ht="12" customHeight="1">
      <c r="A300" s="111"/>
      <c r="B300" s="111"/>
      <c r="C300" s="117"/>
      <c r="D300" s="117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</row>
    <row r="301" spans="1:32" ht="12" customHeight="1">
      <c r="A301" s="111"/>
      <c r="B301" s="111"/>
      <c r="C301" s="117"/>
      <c r="D301" s="117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</row>
    <row r="302" spans="1:32" ht="12" customHeight="1">
      <c r="A302" s="111"/>
      <c r="B302" s="111"/>
      <c r="C302" s="117"/>
      <c r="D302" s="117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</row>
    <row r="303" spans="1:32" ht="12" customHeight="1">
      <c r="A303" s="111"/>
      <c r="B303" s="111"/>
      <c r="C303" s="117"/>
      <c r="D303" s="117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</row>
    <row r="304" spans="1:32" ht="12" customHeight="1">
      <c r="A304" s="111"/>
      <c r="B304" s="111"/>
      <c r="C304" s="117"/>
      <c r="D304" s="117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</row>
    <row r="305" spans="1:32" ht="12" customHeight="1">
      <c r="A305" s="111"/>
      <c r="B305" s="111"/>
      <c r="C305" s="117"/>
      <c r="D305" s="117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</row>
    <row r="306" spans="1:32" ht="12" customHeight="1">
      <c r="A306" s="111"/>
      <c r="B306" s="111"/>
      <c r="C306" s="117"/>
      <c r="D306" s="117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</row>
    <row r="307" spans="1:32" ht="12" customHeight="1">
      <c r="A307" s="111"/>
      <c r="B307" s="111"/>
      <c r="C307" s="117"/>
      <c r="D307" s="117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</row>
    <row r="308" spans="1:32" ht="12" customHeight="1">
      <c r="A308" s="111"/>
      <c r="B308" s="111"/>
      <c r="C308" s="117"/>
      <c r="D308" s="117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</row>
    <row r="309" spans="1:32" ht="12" customHeight="1">
      <c r="A309" s="111"/>
      <c r="B309" s="111"/>
      <c r="C309" s="117"/>
      <c r="D309" s="117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</row>
    <row r="310" spans="1:32" ht="12" customHeight="1">
      <c r="A310" s="111"/>
      <c r="B310" s="111"/>
      <c r="C310" s="117"/>
      <c r="D310" s="117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</row>
    <row r="311" spans="1:32" ht="12" customHeight="1">
      <c r="A311" s="111"/>
      <c r="B311" s="111"/>
      <c r="C311" s="117"/>
      <c r="D311" s="117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</row>
    <row r="312" spans="1:32" ht="12" customHeight="1">
      <c r="A312" s="111"/>
      <c r="B312" s="111"/>
      <c r="C312" s="117"/>
      <c r="D312" s="117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</row>
    <row r="313" spans="1:32" ht="12" customHeight="1">
      <c r="A313" s="111"/>
      <c r="B313" s="111"/>
      <c r="C313" s="117"/>
      <c r="D313" s="117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</row>
    <row r="314" spans="1:32" ht="12" customHeight="1">
      <c r="A314" s="111"/>
      <c r="B314" s="111"/>
      <c r="C314" s="117"/>
      <c r="D314" s="117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</row>
    <row r="315" spans="1:32" ht="12" customHeight="1">
      <c r="A315" s="111"/>
      <c r="B315" s="111"/>
      <c r="C315" s="117"/>
      <c r="D315" s="117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</row>
    <row r="316" spans="1:32" ht="12" customHeight="1">
      <c r="A316" s="111"/>
      <c r="B316" s="111"/>
      <c r="C316" s="117"/>
      <c r="D316" s="117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</row>
    <row r="317" spans="1:32" ht="12" customHeight="1">
      <c r="A317" s="111"/>
      <c r="B317" s="111"/>
      <c r="C317" s="117"/>
      <c r="D317" s="117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</row>
    <row r="318" spans="1:32" ht="12" customHeight="1">
      <c r="A318" s="111"/>
      <c r="B318" s="111"/>
      <c r="C318" s="117"/>
      <c r="D318" s="117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</row>
    <row r="319" spans="1:32" ht="12" customHeight="1">
      <c r="A319" s="111"/>
      <c r="B319" s="111"/>
      <c r="C319" s="117"/>
      <c r="D319" s="117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</row>
    <row r="320" spans="1:32" ht="12" customHeight="1">
      <c r="A320" s="111"/>
      <c r="B320" s="111"/>
      <c r="C320" s="117"/>
      <c r="D320" s="117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</row>
    <row r="321" spans="1:32" ht="12" customHeight="1">
      <c r="A321" s="111"/>
      <c r="B321" s="111"/>
      <c r="C321" s="117"/>
      <c r="D321" s="117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</row>
    <row r="322" spans="1:32" ht="12" customHeight="1">
      <c r="A322" s="111"/>
      <c r="B322" s="111"/>
      <c r="C322" s="117"/>
      <c r="D322" s="117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</row>
    <row r="323" spans="1:32" ht="12" customHeight="1">
      <c r="A323" s="111"/>
      <c r="B323" s="111"/>
      <c r="C323" s="117"/>
      <c r="D323" s="117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</row>
    <row r="324" spans="1:32" ht="12" customHeight="1">
      <c r="A324" s="111"/>
      <c r="B324" s="111"/>
      <c r="C324" s="117"/>
      <c r="D324" s="117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</row>
    <row r="325" spans="1:32" ht="12" customHeight="1">
      <c r="A325" s="111"/>
      <c r="B325" s="111"/>
      <c r="C325" s="117"/>
      <c r="D325" s="117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</row>
    <row r="326" spans="1:32" ht="12" customHeight="1">
      <c r="A326" s="111"/>
      <c r="B326" s="111"/>
      <c r="C326" s="117"/>
      <c r="D326" s="117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</row>
    <row r="327" spans="1:32" ht="12" customHeight="1">
      <c r="A327" s="111"/>
      <c r="B327" s="111"/>
      <c r="C327" s="117"/>
      <c r="D327" s="117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</row>
    <row r="328" spans="1:32" ht="12" customHeight="1">
      <c r="A328" s="111"/>
      <c r="B328" s="111"/>
      <c r="C328" s="117"/>
      <c r="D328" s="117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</row>
    <row r="329" spans="1:32" ht="12" customHeight="1">
      <c r="A329" s="111"/>
      <c r="B329" s="111"/>
      <c r="C329" s="117"/>
      <c r="D329" s="117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</row>
    <row r="330" spans="1:32" ht="12" customHeight="1">
      <c r="A330" s="111"/>
      <c r="B330" s="111"/>
      <c r="C330" s="117"/>
      <c r="D330" s="117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</row>
    <row r="331" spans="1:32" ht="12" customHeight="1">
      <c r="A331" s="111"/>
      <c r="B331" s="111"/>
      <c r="C331" s="117"/>
      <c r="D331" s="117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</row>
    <row r="332" spans="1:32" ht="12" customHeight="1">
      <c r="A332" s="111"/>
      <c r="B332" s="111"/>
      <c r="C332" s="117"/>
      <c r="D332" s="117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</row>
    <row r="333" spans="1:32" ht="12" customHeight="1">
      <c r="A333" s="111"/>
      <c r="B333" s="111"/>
      <c r="C333" s="117"/>
      <c r="D333" s="117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</row>
    <row r="334" spans="1:32" ht="12" customHeight="1">
      <c r="A334" s="111"/>
      <c r="B334" s="111"/>
      <c r="C334" s="117"/>
      <c r="D334" s="117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</row>
    <row r="335" spans="1:32" ht="12" customHeight="1">
      <c r="A335" s="111"/>
      <c r="B335" s="111"/>
      <c r="C335" s="117"/>
      <c r="D335" s="117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</row>
    <row r="336" spans="1:32" ht="12" customHeight="1">
      <c r="A336" s="111"/>
      <c r="B336" s="111"/>
      <c r="C336" s="117"/>
      <c r="D336" s="117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</row>
    <row r="337" spans="1:32" ht="12" customHeight="1">
      <c r="A337" s="111"/>
      <c r="B337" s="111"/>
      <c r="C337" s="117"/>
      <c r="D337" s="117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</row>
    <row r="338" spans="1:32" ht="12" customHeight="1">
      <c r="A338" s="111"/>
      <c r="B338" s="111"/>
      <c r="C338" s="117"/>
      <c r="D338" s="117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</row>
    <row r="339" spans="1:32" ht="12" customHeight="1">
      <c r="A339" s="111"/>
      <c r="B339" s="111"/>
      <c r="C339" s="117"/>
      <c r="D339" s="117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</row>
    <row r="340" spans="1:32" ht="12" customHeight="1">
      <c r="A340" s="111"/>
      <c r="B340" s="111"/>
      <c r="C340" s="117"/>
      <c r="D340" s="117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</row>
    <row r="341" spans="1:32" ht="12" customHeight="1">
      <c r="A341" s="111"/>
      <c r="B341" s="111"/>
      <c r="C341" s="117"/>
      <c r="D341" s="117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</row>
    <row r="342" spans="1:32" ht="12" customHeight="1">
      <c r="A342" s="111"/>
      <c r="B342" s="111"/>
      <c r="C342" s="117"/>
      <c r="D342" s="117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</row>
    <row r="343" spans="1:32" ht="12" customHeight="1">
      <c r="A343" s="111"/>
      <c r="B343" s="111"/>
      <c r="C343" s="117"/>
      <c r="D343" s="117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</row>
    <row r="344" spans="1:32" ht="12" customHeight="1">
      <c r="A344" s="111"/>
      <c r="B344" s="111"/>
      <c r="C344" s="117"/>
      <c r="D344" s="117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</row>
    <row r="345" spans="1:32" ht="12" customHeight="1">
      <c r="A345" s="111"/>
      <c r="B345" s="111"/>
      <c r="C345" s="117"/>
      <c r="D345" s="117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</row>
    <row r="346" spans="1:32" ht="12" customHeight="1">
      <c r="A346" s="111"/>
      <c r="B346" s="111"/>
      <c r="C346" s="117"/>
      <c r="D346" s="117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</row>
    <row r="347" spans="1:32" ht="12" customHeight="1">
      <c r="A347" s="111"/>
      <c r="B347" s="111"/>
      <c r="C347" s="117"/>
      <c r="D347" s="117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</row>
    <row r="348" spans="1:32" ht="12" customHeight="1">
      <c r="A348" s="111"/>
      <c r="B348" s="111"/>
      <c r="C348" s="117"/>
      <c r="D348" s="117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</row>
    <row r="349" spans="1:32" ht="12" customHeight="1">
      <c r="A349" s="111"/>
      <c r="B349" s="111"/>
      <c r="C349" s="117"/>
      <c r="D349" s="117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</row>
    <row r="350" spans="1:32" ht="12" customHeight="1">
      <c r="A350" s="111"/>
      <c r="B350" s="111"/>
      <c r="C350" s="117"/>
      <c r="D350" s="117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</row>
    <row r="351" spans="1:32" ht="12" customHeight="1">
      <c r="A351" s="111"/>
      <c r="B351" s="111"/>
      <c r="C351" s="117"/>
      <c r="D351" s="117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</row>
    <row r="352" spans="1:32" ht="12" customHeight="1">
      <c r="A352" s="111"/>
      <c r="B352" s="111"/>
      <c r="C352" s="117"/>
      <c r="D352" s="117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</row>
    <row r="353" spans="1:32" ht="12" customHeight="1">
      <c r="A353" s="111"/>
      <c r="B353" s="111"/>
      <c r="C353" s="117"/>
      <c r="D353" s="117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</row>
    <row r="354" spans="1:32" ht="12" customHeight="1">
      <c r="A354" s="111"/>
      <c r="B354" s="111"/>
      <c r="C354" s="117"/>
      <c r="D354" s="117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</row>
    <row r="355" spans="1:32" ht="12" customHeight="1">
      <c r="A355" s="111"/>
      <c r="B355" s="111"/>
      <c r="C355" s="117"/>
      <c r="D355" s="117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</row>
    <row r="356" spans="1:32" ht="12" customHeight="1">
      <c r="A356" s="111"/>
      <c r="B356" s="111"/>
      <c r="C356" s="117"/>
      <c r="D356" s="117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</row>
    <row r="357" spans="1:32" ht="12" customHeight="1">
      <c r="A357" s="111"/>
      <c r="B357" s="111"/>
      <c r="C357" s="117"/>
      <c r="D357" s="117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</row>
    <row r="358" spans="1:32" ht="12" customHeight="1">
      <c r="A358" s="111"/>
      <c r="B358" s="111"/>
      <c r="C358" s="117"/>
      <c r="D358" s="117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</row>
    <row r="359" spans="1:32" ht="12" customHeight="1">
      <c r="A359" s="111"/>
      <c r="B359" s="111"/>
      <c r="C359" s="117"/>
      <c r="D359" s="117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</row>
    <row r="360" spans="1:32" ht="12" customHeight="1">
      <c r="A360" s="111"/>
      <c r="B360" s="111"/>
      <c r="C360" s="117"/>
      <c r="D360" s="117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</row>
    <row r="361" spans="1:32" ht="12" customHeight="1">
      <c r="A361" s="111"/>
      <c r="B361" s="111"/>
      <c r="C361" s="117"/>
      <c r="D361" s="117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</row>
    <row r="362" spans="1:32" ht="12" customHeight="1">
      <c r="A362" s="111"/>
      <c r="B362" s="111"/>
      <c r="C362" s="117"/>
      <c r="D362" s="117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</row>
    <row r="363" spans="1:32" ht="12" customHeight="1">
      <c r="A363" s="111"/>
      <c r="B363" s="111"/>
      <c r="C363" s="117"/>
      <c r="D363" s="117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</row>
    <row r="364" spans="1:32" ht="12" customHeight="1">
      <c r="A364" s="111"/>
      <c r="B364" s="111"/>
      <c r="C364" s="117"/>
      <c r="D364" s="117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</row>
    <row r="365" spans="1:32" ht="12" customHeight="1">
      <c r="A365" s="111"/>
      <c r="B365" s="111"/>
      <c r="C365" s="117"/>
      <c r="D365" s="117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</row>
    <row r="366" spans="1:32" ht="12" customHeight="1">
      <c r="A366" s="111"/>
      <c r="B366" s="111"/>
      <c r="C366" s="117"/>
      <c r="D366" s="117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</row>
    <row r="367" spans="1:32" ht="12" customHeight="1">
      <c r="A367" s="111"/>
      <c r="B367" s="111"/>
      <c r="C367" s="117"/>
      <c r="D367" s="117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</row>
    <row r="368" spans="1:32" ht="12" customHeight="1">
      <c r="A368" s="111"/>
      <c r="B368" s="111"/>
      <c r="C368" s="117"/>
      <c r="D368" s="117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</row>
    <row r="369" spans="1:32" ht="12" customHeight="1">
      <c r="A369" s="111"/>
      <c r="B369" s="111"/>
      <c r="C369" s="117"/>
      <c r="D369" s="117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</row>
    <row r="370" spans="1:32" ht="12" customHeight="1">
      <c r="A370" s="111"/>
      <c r="B370" s="111"/>
      <c r="C370" s="117"/>
      <c r="D370" s="117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</row>
    <row r="371" spans="1:32" ht="12" customHeight="1">
      <c r="A371" s="111"/>
      <c r="B371" s="111"/>
      <c r="C371" s="117"/>
      <c r="D371" s="117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</row>
    <row r="372" spans="1:32" ht="12" customHeight="1">
      <c r="A372" s="111"/>
      <c r="B372" s="111"/>
      <c r="C372" s="117"/>
      <c r="D372" s="117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</row>
    <row r="373" spans="1:32" ht="12" customHeight="1">
      <c r="A373" s="111"/>
      <c r="B373" s="111"/>
      <c r="C373" s="117"/>
      <c r="D373" s="117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</row>
    <row r="374" spans="1:32" ht="12" customHeight="1">
      <c r="A374" s="111"/>
      <c r="B374" s="111"/>
      <c r="C374" s="117"/>
      <c r="D374" s="117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</row>
    <row r="375" spans="1:32" ht="12" customHeight="1">
      <c r="A375" s="111"/>
      <c r="B375" s="111"/>
      <c r="C375" s="117"/>
      <c r="D375" s="117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</row>
    <row r="376" spans="1:32" ht="12" customHeight="1">
      <c r="A376" s="111"/>
      <c r="B376" s="111"/>
      <c r="C376" s="117"/>
      <c r="D376" s="117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</row>
    <row r="377" spans="1:32" ht="12" customHeight="1">
      <c r="A377" s="111"/>
      <c r="B377" s="111"/>
      <c r="C377" s="117"/>
      <c r="D377" s="117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</row>
    <row r="378" spans="1:32" ht="12" customHeight="1">
      <c r="A378" s="111"/>
      <c r="B378" s="111"/>
      <c r="C378" s="117"/>
      <c r="D378" s="117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</row>
    <row r="379" spans="1:32" ht="12" customHeight="1">
      <c r="A379" s="111"/>
      <c r="B379" s="111"/>
      <c r="C379" s="117"/>
      <c r="D379" s="117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</row>
    <row r="380" spans="1:32" ht="12" customHeight="1">
      <c r="A380" s="111"/>
      <c r="B380" s="111"/>
      <c r="C380" s="117"/>
      <c r="D380" s="117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</row>
    <row r="381" spans="1:32" ht="12" customHeight="1">
      <c r="A381" s="111"/>
      <c r="B381" s="111"/>
      <c r="C381" s="117"/>
      <c r="D381" s="117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</row>
    <row r="382" spans="1:32" ht="12" customHeight="1">
      <c r="A382" s="111"/>
      <c r="B382" s="111"/>
      <c r="C382" s="117"/>
      <c r="D382" s="117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</row>
    <row r="383" spans="1:32" ht="12" customHeight="1">
      <c r="A383" s="111"/>
      <c r="B383" s="111"/>
      <c r="C383" s="117"/>
      <c r="D383" s="117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</row>
    <row r="384" spans="1:32" ht="12" customHeight="1">
      <c r="A384" s="111"/>
      <c r="B384" s="111"/>
      <c r="C384" s="117"/>
      <c r="D384" s="117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</row>
    <row r="385" spans="1:32" ht="12" customHeight="1">
      <c r="A385" s="111"/>
      <c r="B385" s="111"/>
      <c r="C385" s="117"/>
      <c r="D385" s="117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</row>
    <row r="386" spans="1:32" ht="12" customHeight="1">
      <c r="A386" s="111"/>
      <c r="B386" s="111"/>
      <c r="C386" s="117"/>
      <c r="D386" s="117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</row>
    <row r="387" spans="1:32" ht="12" customHeight="1">
      <c r="A387" s="111"/>
      <c r="B387" s="111"/>
      <c r="C387" s="117"/>
      <c r="D387" s="117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</row>
    <row r="388" spans="1:32" ht="12" customHeight="1">
      <c r="A388" s="111"/>
      <c r="B388" s="111"/>
      <c r="C388" s="117"/>
      <c r="D388" s="117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</row>
    <row r="389" spans="1:32" ht="12" customHeight="1">
      <c r="A389" s="111"/>
      <c r="B389" s="111"/>
      <c r="C389" s="117"/>
      <c r="D389" s="117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</row>
    <row r="390" spans="1:32" ht="12" customHeight="1">
      <c r="A390" s="111"/>
      <c r="B390" s="111"/>
      <c r="C390" s="117"/>
      <c r="D390" s="117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</row>
    <row r="391" spans="1:32" ht="12" customHeight="1">
      <c r="A391" s="111"/>
      <c r="B391" s="111"/>
      <c r="C391" s="117"/>
      <c r="D391" s="117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</row>
    <row r="392" spans="1:32" ht="12" customHeight="1">
      <c r="A392" s="111"/>
      <c r="B392" s="111"/>
      <c r="C392" s="117"/>
      <c r="D392" s="117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</row>
    <row r="393" spans="1:32" ht="12" customHeight="1">
      <c r="A393" s="111"/>
      <c r="B393" s="111"/>
      <c r="C393" s="117"/>
      <c r="D393" s="117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</row>
    <row r="394" spans="1:32" ht="12" customHeight="1">
      <c r="A394" s="111"/>
      <c r="B394" s="111"/>
      <c r="C394" s="117"/>
      <c r="D394" s="117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</row>
    <row r="395" spans="1:32" ht="12" customHeight="1">
      <c r="A395" s="111"/>
      <c r="B395" s="111"/>
      <c r="C395" s="117"/>
      <c r="D395" s="117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</row>
    <row r="396" spans="1:32" ht="12" customHeight="1">
      <c r="A396" s="111"/>
      <c r="B396" s="111"/>
      <c r="C396" s="117"/>
      <c r="D396" s="117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</row>
    <row r="397" spans="1:32" ht="12" customHeight="1">
      <c r="A397" s="111"/>
      <c r="B397" s="111"/>
      <c r="C397" s="117"/>
      <c r="D397" s="117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</row>
    <row r="398" spans="1:32" ht="12" customHeight="1">
      <c r="A398" s="111"/>
      <c r="B398" s="111"/>
      <c r="C398" s="117"/>
      <c r="D398" s="117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</row>
    <row r="399" spans="1:32" ht="12" customHeight="1">
      <c r="A399" s="111"/>
      <c r="B399" s="111"/>
      <c r="C399" s="117"/>
      <c r="D399" s="117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</row>
    <row r="400" spans="1:32" ht="12" customHeight="1">
      <c r="A400" s="111"/>
      <c r="B400" s="111"/>
      <c r="C400" s="117"/>
      <c r="D400" s="117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</row>
    <row r="401" spans="1:32" ht="12" customHeight="1">
      <c r="A401" s="111"/>
      <c r="B401" s="111"/>
      <c r="C401" s="117"/>
      <c r="D401" s="117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</row>
    <row r="402" spans="1:32" ht="12" customHeight="1">
      <c r="A402" s="111"/>
      <c r="B402" s="111"/>
      <c r="C402" s="117"/>
      <c r="D402" s="117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</row>
    <row r="403" spans="1:32" ht="12" customHeight="1">
      <c r="A403" s="111"/>
      <c r="B403" s="111"/>
      <c r="C403" s="117"/>
      <c r="D403" s="117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</row>
    <row r="404" spans="1:32" ht="12" customHeight="1">
      <c r="A404" s="111"/>
      <c r="B404" s="111"/>
      <c r="C404" s="117"/>
      <c r="D404" s="117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</row>
    <row r="405" spans="1:32" ht="12" customHeight="1">
      <c r="A405" s="111"/>
      <c r="B405" s="111"/>
      <c r="C405" s="117"/>
      <c r="D405" s="117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</row>
    <row r="406" spans="1:32" ht="12" customHeight="1">
      <c r="A406" s="111"/>
      <c r="B406" s="111"/>
      <c r="C406" s="117"/>
      <c r="D406" s="117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</row>
    <row r="407" spans="1:32" ht="12" customHeight="1">
      <c r="A407" s="111"/>
      <c r="B407" s="111"/>
      <c r="C407" s="117"/>
      <c r="D407" s="117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</row>
    <row r="408" spans="1:32" ht="12" customHeight="1">
      <c r="A408" s="111"/>
      <c r="B408" s="111"/>
      <c r="C408" s="117"/>
      <c r="D408" s="117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</row>
    <row r="409" spans="1:32" ht="12" customHeight="1">
      <c r="A409" s="111"/>
      <c r="B409" s="111"/>
      <c r="C409" s="117"/>
      <c r="D409" s="117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</row>
    <row r="410" spans="1:32" ht="12" customHeight="1">
      <c r="A410" s="111"/>
      <c r="B410" s="111"/>
      <c r="C410" s="117"/>
      <c r="D410" s="117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</row>
    <row r="411" spans="1:32" ht="12" customHeight="1">
      <c r="A411" s="111"/>
      <c r="B411" s="111"/>
      <c r="C411" s="117"/>
      <c r="D411" s="117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</row>
    <row r="412" spans="1:32" ht="12" customHeight="1">
      <c r="A412" s="111"/>
      <c r="B412" s="111"/>
      <c r="C412" s="117"/>
      <c r="D412" s="117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</row>
    <row r="413" spans="1:32" ht="12" customHeight="1">
      <c r="A413" s="111"/>
      <c r="B413" s="111"/>
      <c r="C413" s="117"/>
      <c r="D413" s="117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</row>
    <row r="414" spans="1:32" ht="12" customHeight="1">
      <c r="A414" s="111"/>
      <c r="B414" s="111"/>
      <c r="C414" s="117"/>
      <c r="D414" s="117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</row>
    <row r="415" spans="1:32" ht="12" customHeight="1">
      <c r="A415" s="111"/>
      <c r="B415" s="111"/>
      <c r="C415" s="117"/>
      <c r="D415" s="117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</row>
    <row r="416" spans="1:32" ht="12" customHeight="1">
      <c r="A416" s="111"/>
      <c r="B416" s="111"/>
      <c r="C416" s="117"/>
      <c r="D416" s="117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</row>
    <row r="417" spans="1:32" ht="12" customHeight="1">
      <c r="A417" s="111"/>
      <c r="B417" s="111"/>
      <c r="C417" s="117"/>
      <c r="D417" s="117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</row>
    <row r="418" spans="1:32" ht="12" customHeight="1">
      <c r="A418" s="111"/>
      <c r="B418" s="111"/>
      <c r="C418" s="117"/>
      <c r="D418" s="117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</row>
    <row r="419" spans="1:32" ht="12" customHeight="1">
      <c r="A419" s="111"/>
      <c r="B419" s="111"/>
      <c r="C419" s="117"/>
      <c r="D419" s="117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</row>
    <row r="420" spans="1:32" ht="12" customHeight="1">
      <c r="A420" s="111"/>
      <c r="B420" s="111"/>
      <c r="C420" s="117"/>
      <c r="D420" s="117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</row>
    <row r="421" spans="1:32" ht="12" customHeight="1">
      <c r="A421" s="111"/>
      <c r="B421" s="111"/>
      <c r="C421" s="117"/>
      <c r="D421" s="117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</row>
    <row r="422" spans="1:32" ht="12" customHeight="1">
      <c r="A422" s="111"/>
      <c r="B422" s="111"/>
      <c r="C422" s="117"/>
      <c r="D422" s="117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</row>
    <row r="423" spans="1:32" ht="12" customHeight="1">
      <c r="A423" s="111"/>
      <c r="B423" s="111"/>
      <c r="C423" s="117"/>
      <c r="D423" s="117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</row>
    <row r="424" spans="1:32" ht="12" customHeight="1">
      <c r="A424" s="111"/>
      <c r="B424" s="111"/>
      <c r="C424" s="117"/>
      <c r="D424" s="117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</row>
    <row r="425" spans="1:32" ht="12" customHeight="1">
      <c r="A425" s="111"/>
      <c r="B425" s="111"/>
      <c r="C425" s="117"/>
      <c r="D425" s="117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</row>
    <row r="426" spans="1:32" ht="12" customHeight="1">
      <c r="A426" s="111"/>
      <c r="B426" s="111"/>
      <c r="C426" s="117"/>
      <c r="D426" s="117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</row>
    <row r="427" spans="1:32" ht="12" customHeight="1">
      <c r="A427" s="111"/>
      <c r="B427" s="111"/>
      <c r="C427" s="117"/>
      <c r="D427" s="117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</row>
    <row r="428" spans="1:32" ht="12" customHeight="1">
      <c r="A428" s="111"/>
      <c r="B428" s="111"/>
      <c r="C428" s="117"/>
      <c r="D428" s="117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</row>
    <row r="429" spans="1:32" ht="12" customHeight="1">
      <c r="A429" s="111"/>
      <c r="B429" s="111"/>
      <c r="C429" s="117"/>
      <c r="D429" s="117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</row>
    <row r="430" spans="1:32" ht="12" customHeight="1">
      <c r="A430" s="111"/>
      <c r="B430" s="111"/>
      <c r="C430" s="117"/>
      <c r="D430" s="117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</row>
    <row r="431" spans="1:32" ht="12" customHeight="1">
      <c r="A431" s="111"/>
      <c r="B431" s="111"/>
      <c r="C431" s="117"/>
      <c r="D431" s="117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</row>
    <row r="432" spans="1:32" ht="12" customHeight="1">
      <c r="A432" s="111"/>
      <c r="B432" s="111"/>
      <c r="C432" s="117"/>
      <c r="D432" s="117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</row>
    <row r="433" spans="1:32" ht="12" customHeight="1">
      <c r="A433" s="111"/>
      <c r="B433" s="111"/>
      <c r="C433" s="117"/>
      <c r="D433" s="117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</row>
    <row r="434" spans="1:32" ht="12" customHeight="1">
      <c r="A434" s="111"/>
      <c r="B434" s="111"/>
      <c r="C434" s="117"/>
      <c r="D434" s="117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</row>
    <row r="435" spans="1:32" ht="12" customHeight="1">
      <c r="A435" s="111"/>
      <c r="B435" s="111"/>
      <c r="C435" s="117"/>
      <c r="D435" s="117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</row>
    <row r="436" spans="1:32" ht="12" customHeight="1">
      <c r="A436" s="111"/>
      <c r="B436" s="111"/>
      <c r="C436" s="117"/>
      <c r="D436" s="117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</row>
    <row r="437" spans="1:32" ht="12" customHeight="1">
      <c r="A437" s="111"/>
      <c r="B437" s="111"/>
      <c r="C437" s="117"/>
      <c r="D437" s="117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</row>
    <row r="438" spans="1:32" ht="12" customHeight="1">
      <c r="A438" s="111"/>
      <c r="B438" s="111"/>
      <c r="C438" s="117"/>
      <c r="D438" s="117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</row>
    <row r="439" spans="1:32" ht="12" customHeight="1">
      <c r="A439" s="111"/>
      <c r="B439" s="111"/>
      <c r="C439" s="117"/>
      <c r="D439" s="117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</row>
    <row r="440" spans="1:32" ht="12" customHeight="1">
      <c r="A440" s="111"/>
      <c r="B440" s="111"/>
      <c r="C440" s="117"/>
      <c r="D440" s="117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</row>
    <row r="441" spans="1:32" ht="12" customHeight="1">
      <c r="A441" s="111"/>
      <c r="B441" s="111"/>
      <c r="C441" s="117"/>
      <c r="D441" s="117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</row>
    <row r="442" spans="1:32" ht="12" customHeight="1">
      <c r="A442" s="111"/>
      <c r="B442" s="111"/>
      <c r="C442" s="117"/>
      <c r="D442" s="117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</row>
    <row r="443" spans="1:32" ht="12" customHeight="1">
      <c r="A443" s="111"/>
      <c r="B443" s="111"/>
      <c r="C443" s="117"/>
      <c r="D443" s="117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</row>
    <row r="444" spans="1:32" ht="12" customHeight="1">
      <c r="A444" s="111"/>
      <c r="B444" s="111"/>
      <c r="C444" s="117"/>
      <c r="D444" s="117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</row>
    <row r="445" spans="1:32" ht="12" customHeight="1">
      <c r="A445" s="111"/>
      <c r="B445" s="111"/>
      <c r="C445" s="117"/>
      <c r="D445" s="117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</row>
    <row r="446" spans="1:32" ht="12" customHeight="1">
      <c r="A446" s="111"/>
      <c r="B446" s="111"/>
      <c r="C446" s="117"/>
      <c r="D446" s="117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</row>
    <row r="447" spans="1:32" ht="12" customHeight="1">
      <c r="A447" s="111"/>
      <c r="B447" s="111"/>
      <c r="C447" s="117"/>
      <c r="D447" s="117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</row>
    <row r="448" spans="1:32" ht="12" customHeight="1">
      <c r="A448" s="111"/>
      <c r="B448" s="111"/>
      <c r="C448" s="117"/>
      <c r="D448" s="117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</row>
    <row r="449" spans="1:32" ht="12" customHeight="1">
      <c r="A449" s="111"/>
      <c r="B449" s="111"/>
      <c r="C449" s="117"/>
      <c r="D449" s="117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</row>
    <row r="450" spans="1:32" ht="12" customHeight="1">
      <c r="A450" s="111"/>
      <c r="B450" s="111"/>
      <c r="C450" s="117"/>
      <c r="D450" s="117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</row>
    <row r="451" spans="1:32" ht="12" customHeight="1">
      <c r="A451" s="111"/>
      <c r="B451" s="111"/>
      <c r="C451" s="117"/>
      <c r="D451" s="117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</row>
    <row r="452" spans="1:32" ht="12" customHeight="1">
      <c r="A452" s="111"/>
      <c r="B452" s="111"/>
      <c r="C452" s="117"/>
      <c r="D452" s="117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</row>
    <row r="453" spans="1:32" ht="12" customHeight="1">
      <c r="A453" s="111"/>
      <c r="B453" s="111"/>
      <c r="C453" s="117"/>
      <c r="D453" s="117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</row>
    <row r="454" spans="1:32" ht="12" customHeight="1">
      <c r="A454" s="111"/>
      <c r="B454" s="111"/>
      <c r="C454" s="117"/>
      <c r="D454" s="117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</row>
    <row r="455" spans="1:32" ht="12" customHeight="1">
      <c r="A455" s="111"/>
      <c r="B455" s="111"/>
      <c r="C455" s="117"/>
      <c r="D455" s="117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</row>
    <row r="456" spans="1:32" ht="12" customHeight="1">
      <c r="A456" s="111"/>
      <c r="B456" s="111"/>
      <c r="C456" s="117"/>
      <c r="D456" s="117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</row>
    <row r="457" spans="1:32" ht="12" customHeight="1">
      <c r="A457" s="111"/>
      <c r="B457" s="111"/>
      <c r="C457" s="117"/>
      <c r="D457" s="117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</row>
    <row r="458" spans="1:32" ht="12" customHeight="1">
      <c r="A458" s="111"/>
      <c r="B458" s="111"/>
      <c r="C458" s="117"/>
      <c r="D458" s="117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</row>
    <row r="459" spans="1:32" ht="12" customHeight="1">
      <c r="A459" s="111"/>
      <c r="B459" s="111"/>
      <c r="C459" s="117"/>
      <c r="D459" s="117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</row>
    <row r="460" spans="1:32" ht="12" customHeight="1">
      <c r="A460" s="111"/>
      <c r="B460" s="111"/>
      <c r="C460" s="117"/>
      <c r="D460" s="117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</row>
    <row r="461" spans="1:32" ht="12" customHeight="1">
      <c r="A461" s="111"/>
      <c r="B461" s="111"/>
      <c r="C461" s="117"/>
      <c r="D461" s="117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</row>
    <row r="462" spans="1:32" ht="12" customHeight="1">
      <c r="A462" s="111"/>
      <c r="B462" s="111"/>
      <c r="C462" s="117"/>
      <c r="D462" s="117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</row>
    <row r="463" spans="1:32" ht="12" customHeight="1">
      <c r="A463" s="111"/>
      <c r="B463" s="111"/>
      <c r="C463" s="117"/>
      <c r="D463" s="117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</row>
    <row r="464" spans="1:32" ht="12" customHeight="1">
      <c r="A464" s="111"/>
      <c r="B464" s="111"/>
      <c r="C464" s="117"/>
      <c r="D464" s="117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</row>
    <row r="465" spans="1:32" ht="12" customHeight="1">
      <c r="A465" s="111"/>
      <c r="B465" s="111"/>
      <c r="C465" s="117"/>
      <c r="D465" s="117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</row>
    <row r="466" spans="1:32" ht="12" customHeight="1">
      <c r="A466" s="111"/>
      <c r="B466" s="111"/>
      <c r="C466" s="117"/>
      <c r="D466" s="117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</row>
    <row r="467" spans="1:32" ht="12" customHeight="1">
      <c r="A467" s="111"/>
      <c r="B467" s="111"/>
      <c r="C467" s="117"/>
      <c r="D467" s="117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</row>
    <row r="468" spans="1:32" ht="12" customHeight="1">
      <c r="A468" s="111"/>
      <c r="B468" s="111"/>
      <c r="C468" s="117"/>
      <c r="D468" s="117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</row>
    <row r="469" spans="1:32" ht="12" customHeight="1">
      <c r="A469" s="111"/>
      <c r="B469" s="111"/>
      <c r="C469" s="117"/>
      <c r="D469" s="117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</row>
    <row r="470" spans="1:32" ht="12" customHeight="1">
      <c r="A470" s="111"/>
      <c r="B470" s="111"/>
      <c r="C470" s="117"/>
      <c r="D470" s="117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</row>
    <row r="471" spans="1:32" ht="12" customHeight="1">
      <c r="A471" s="111"/>
      <c r="B471" s="111"/>
      <c r="C471" s="117"/>
      <c r="D471" s="117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</row>
    <row r="472" spans="1:32" ht="12" customHeight="1">
      <c r="A472" s="111"/>
      <c r="B472" s="111"/>
      <c r="C472" s="117"/>
      <c r="D472" s="117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</row>
    <row r="473" spans="1:32" ht="12" customHeight="1">
      <c r="A473" s="111"/>
      <c r="B473" s="111"/>
      <c r="C473" s="117"/>
      <c r="D473" s="117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</row>
    <row r="474" spans="1:32" ht="12" customHeight="1">
      <c r="A474" s="111"/>
      <c r="B474" s="111"/>
      <c r="C474" s="117"/>
      <c r="D474" s="117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</row>
    <row r="475" spans="1:32" ht="12" customHeight="1">
      <c r="A475" s="111"/>
      <c r="B475" s="111"/>
      <c r="C475" s="117"/>
      <c r="D475" s="117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</row>
    <row r="476" spans="1:32" ht="12" customHeight="1">
      <c r="A476" s="111"/>
      <c r="B476" s="111"/>
      <c r="C476" s="117"/>
      <c r="D476" s="117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</row>
    <row r="477" spans="1:32" ht="12" customHeight="1">
      <c r="A477" s="111"/>
      <c r="B477" s="111"/>
      <c r="C477" s="117"/>
      <c r="D477" s="117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</row>
    <row r="478" spans="1:32" ht="12" customHeight="1">
      <c r="A478" s="111"/>
      <c r="B478" s="111"/>
      <c r="C478" s="117"/>
      <c r="D478" s="117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</row>
    <row r="479" spans="1:32" ht="12" customHeight="1">
      <c r="A479" s="111"/>
      <c r="B479" s="111"/>
      <c r="C479" s="117"/>
      <c r="D479" s="117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</row>
    <row r="480" spans="1:32" ht="12" customHeight="1">
      <c r="A480" s="111"/>
      <c r="B480" s="111"/>
      <c r="C480" s="117"/>
      <c r="D480" s="117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</row>
    <row r="481" spans="1:32" ht="12" customHeight="1">
      <c r="A481" s="111"/>
      <c r="B481" s="111"/>
      <c r="C481" s="117"/>
      <c r="D481" s="117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</row>
    <row r="482" spans="1:32" ht="12" customHeight="1">
      <c r="A482" s="111"/>
      <c r="B482" s="111"/>
      <c r="C482" s="117"/>
      <c r="D482" s="117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</row>
    <row r="483" spans="1:32" ht="12" customHeight="1">
      <c r="A483" s="111"/>
      <c r="B483" s="111"/>
      <c r="C483" s="117"/>
      <c r="D483" s="117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</row>
    <row r="484" spans="1:32" ht="12" customHeight="1">
      <c r="A484" s="111"/>
      <c r="B484" s="111"/>
      <c r="C484" s="117"/>
      <c r="D484" s="117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</row>
    <row r="485" spans="1:32" ht="12" customHeight="1">
      <c r="A485" s="111"/>
      <c r="B485" s="111"/>
      <c r="C485" s="117"/>
      <c r="D485" s="117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</row>
    <row r="486" spans="1:32" ht="12" customHeight="1">
      <c r="A486" s="111"/>
      <c r="B486" s="111"/>
      <c r="C486" s="117"/>
      <c r="D486" s="117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</row>
    <row r="487" spans="1:32" ht="12" customHeight="1">
      <c r="A487" s="111"/>
      <c r="B487" s="111"/>
      <c r="C487" s="117"/>
      <c r="D487" s="117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</row>
    <row r="488" spans="1:32" ht="12" customHeight="1">
      <c r="A488" s="111"/>
      <c r="B488" s="111"/>
      <c r="C488" s="117"/>
      <c r="D488" s="117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</row>
    <row r="489" spans="1:32" ht="12" customHeight="1">
      <c r="A489" s="111"/>
      <c r="B489" s="111"/>
      <c r="C489" s="117"/>
      <c r="D489" s="117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</row>
    <row r="490" spans="1:32" ht="12" customHeight="1">
      <c r="A490" s="111"/>
      <c r="B490" s="111"/>
      <c r="C490" s="117"/>
      <c r="D490" s="117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</row>
    <row r="491" spans="1:32" ht="12" customHeight="1">
      <c r="A491" s="111"/>
      <c r="B491" s="111"/>
      <c r="C491" s="117"/>
      <c r="D491" s="117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</row>
    <row r="492" spans="1:32" ht="12" customHeight="1">
      <c r="A492" s="111"/>
      <c r="B492" s="111"/>
      <c r="C492" s="117"/>
      <c r="D492" s="117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</row>
    <row r="493" spans="1:32" ht="12" customHeight="1">
      <c r="A493" s="111"/>
      <c r="B493" s="111"/>
      <c r="C493" s="117"/>
      <c r="D493" s="117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</row>
    <row r="494" spans="1:32" ht="12" customHeight="1">
      <c r="A494" s="111"/>
      <c r="B494" s="111"/>
      <c r="C494" s="117"/>
      <c r="D494" s="117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</row>
    <row r="495" spans="1:32" ht="12" customHeight="1">
      <c r="A495" s="111"/>
      <c r="B495" s="111"/>
      <c r="C495" s="117"/>
      <c r="D495" s="117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</row>
    <row r="496" spans="1:32" ht="12" customHeight="1">
      <c r="A496" s="111"/>
      <c r="B496" s="111"/>
      <c r="C496" s="117"/>
      <c r="D496" s="117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</row>
    <row r="497" spans="1:32" ht="12" customHeight="1">
      <c r="A497" s="111"/>
      <c r="B497" s="111"/>
      <c r="C497" s="117"/>
      <c r="D497" s="117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</row>
    <row r="498" spans="1:32" ht="12" customHeight="1">
      <c r="A498" s="111"/>
      <c r="B498" s="111"/>
      <c r="C498" s="117"/>
      <c r="D498" s="117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</row>
    <row r="499" spans="1:32" ht="12" customHeight="1">
      <c r="A499" s="111"/>
      <c r="B499" s="111"/>
      <c r="C499" s="117"/>
      <c r="D499" s="117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</row>
    <row r="500" spans="1:32" ht="12" customHeight="1">
      <c r="A500" s="111"/>
      <c r="B500" s="111"/>
      <c r="C500" s="117"/>
      <c r="D500" s="117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</row>
    <row r="501" spans="1:32" ht="12" customHeight="1">
      <c r="A501" s="111"/>
      <c r="B501" s="111"/>
      <c r="C501" s="117"/>
      <c r="D501" s="117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</row>
    <row r="502" spans="1:32" ht="12" customHeight="1">
      <c r="A502" s="111"/>
      <c r="B502" s="111"/>
      <c r="C502" s="117"/>
      <c r="D502" s="117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</row>
    <row r="503" spans="1:32" ht="12" customHeight="1">
      <c r="A503" s="111"/>
      <c r="B503" s="111"/>
      <c r="C503" s="117"/>
      <c r="D503" s="117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</row>
    <row r="504" spans="1:32" ht="12" customHeight="1">
      <c r="A504" s="111"/>
      <c r="B504" s="111"/>
      <c r="C504" s="117"/>
      <c r="D504" s="117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</row>
    <row r="505" spans="1:32" ht="12" customHeight="1">
      <c r="A505" s="111"/>
      <c r="B505" s="111"/>
      <c r="C505" s="117"/>
      <c r="D505" s="117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</row>
    <row r="506" spans="1:32" ht="12" customHeight="1">
      <c r="A506" s="111"/>
      <c r="B506" s="111"/>
      <c r="C506" s="117"/>
      <c r="D506" s="117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</row>
    <row r="507" spans="1:32" ht="12" customHeight="1">
      <c r="A507" s="111"/>
      <c r="B507" s="111"/>
      <c r="C507" s="117"/>
      <c r="D507" s="117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</row>
    <row r="508" spans="1:32" ht="12" customHeight="1">
      <c r="A508" s="111"/>
      <c r="B508" s="111"/>
      <c r="C508" s="117"/>
      <c r="D508" s="117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</row>
    <row r="509" spans="1:32" ht="12" customHeight="1">
      <c r="A509" s="111"/>
      <c r="B509" s="111"/>
      <c r="C509" s="117"/>
      <c r="D509" s="117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</row>
    <row r="510" spans="1:32" ht="12" customHeight="1">
      <c r="A510" s="111"/>
      <c r="B510" s="111"/>
      <c r="C510" s="117"/>
      <c r="D510" s="117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</row>
    <row r="511" spans="1:32" ht="12" customHeight="1">
      <c r="A511" s="111"/>
      <c r="B511" s="111"/>
      <c r="C511" s="117"/>
      <c r="D511" s="117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</row>
    <row r="512" spans="1:32" ht="12" customHeight="1">
      <c r="A512" s="111"/>
      <c r="B512" s="111"/>
      <c r="C512" s="117"/>
      <c r="D512" s="117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</row>
    <row r="513" spans="1:32" ht="12" customHeight="1">
      <c r="A513" s="111"/>
      <c r="B513" s="111"/>
      <c r="C513" s="117"/>
      <c r="D513" s="117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</row>
    <row r="514" spans="1:32" ht="12" customHeight="1">
      <c r="A514" s="111"/>
      <c r="B514" s="111"/>
      <c r="C514" s="117"/>
      <c r="D514" s="117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</row>
    <row r="515" spans="1:32" ht="12" customHeight="1">
      <c r="A515" s="111"/>
      <c r="B515" s="111"/>
      <c r="C515" s="117"/>
      <c r="D515" s="117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</row>
    <row r="516" spans="1:32" ht="12" customHeight="1">
      <c r="A516" s="111"/>
      <c r="B516" s="111"/>
      <c r="C516" s="117"/>
      <c r="D516" s="117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</row>
    <row r="517" spans="1:32" ht="12" customHeight="1">
      <c r="A517" s="111"/>
      <c r="B517" s="111"/>
      <c r="C517" s="117"/>
      <c r="D517" s="117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</row>
    <row r="518" spans="1:32" ht="12" customHeight="1">
      <c r="A518" s="111"/>
      <c r="B518" s="111"/>
      <c r="C518" s="117"/>
      <c r="D518" s="117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</row>
    <row r="519" spans="1:32" ht="12" customHeight="1">
      <c r="A519" s="111"/>
      <c r="B519" s="111"/>
      <c r="C519" s="117"/>
      <c r="D519" s="117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</row>
    <row r="520" spans="1:32" ht="12" customHeight="1">
      <c r="A520" s="111"/>
      <c r="B520" s="111"/>
      <c r="C520" s="117"/>
      <c r="D520" s="117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</row>
    <row r="521" spans="1:32" ht="12" customHeight="1">
      <c r="A521" s="111"/>
      <c r="B521" s="111"/>
      <c r="C521" s="117"/>
      <c r="D521" s="117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</row>
    <row r="522" spans="1:32" ht="12" customHeight="1">
      <c r="A522" s="111"/>
      <c r="B522" s="111"/>
      <c r="C522" s="117"/>
      <c r="D522" s="117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</row>
    <row r="523" spans="1:32" ht="12" customHeight="1">
      <c r="A523" s="111"/>
      <c r="B523" s="111"/>
      <c r="C523" s="117"/>
      <c r="D523" s="117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</row>
    <row r="524" spans="1:32" ht="12" customHeight="1">
      <c r="A524" s="111"/>
      <c r="B524" s="111"/>
      <c r="C524" s="117"/>
      <c r="D524" s="117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</row>
    <row r="525" spans="1:32" ht="12" customHeight="1">
      <c r="A525" s="111"/>
      <c r="B525" s="111"/>
      <c r="C525" s="117"/>
      <c r="D525" s="117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</row>
    <row r="526" spans="1:32" ht="12" customHeight="1">
      <c r="A526" s="111"/>
      <c r="B526" s="111"/>
      <c r="C526" s="117"/>
      <c r="D526" s="117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</row>
    <row r="527" spans="1:32" ht="12" customHeight="1">
      <c r="A527" s="111"/>
      <c r="B527" s="111"/>
      <c r="C527" s="117"/>
      <c r="D527" s="117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</row>
    <row r="528" spans="1:32" ht="12" customHeight="1">
      <c r="A528" s="111"/>
      <c r="B528" s="111"/>
      <c r="C528" s="117"/>
      <c r="D528" s="117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</row>
    <row r="529" spans="1:32" ht="12" customHeight="1">
      <c r="A529" s="111"/>
      <c r="B529" s="111"/>
      <c r="C529" s="117"/>
      <c r="D529" s="117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</row>
    <row r="530" spans="1:32" ht="12" customHeight="1">
      <c r="A530" s="111"/>
      <c r="B530" s="111"/>
      <c r="C530" s="117"/>
      <c r="D530" s="117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</row>
    <row r="531" spans="1:32" ht="12" customHeight="1">
      <c r="A531" s="111"/>
      <c r="B531" s="111"/>
      <c r="C531" s="117"/>
      <c r="D531" s="117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</row>
    <row r="532" spans="1:32" ht="12" customHeight="1">
      <c r="A532" s="111"/>
      <c r="B532" s="111"/>
      <c r="C532" s="117"/>
      <c r="D532" s="117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</row>
    <row r="533" spans="1:32" ht="12" customHeight="1">
      <c r="A533" s="111"/>
      <c r="B533" s="111"/>
      <c r="C533" s="117"/>
      <c r="D533" s="117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</row>
    <row r="534" spans="1:32" ht="12" customHeight="1">
      <c r="A534" s="111"/>
      <c r="B534" s="111"/>
      <c r="C534" s="117"/>
      <c r="D534" s="117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</row>
    <row r="535" spans="1:32" ht="12" customHeight="1">
      <c r="A535" s="111"/>
      <c r="B535" s="111"/>
      <c r="C535" s="117"/>
      <c r="D535" s="117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</row>
    <row r="536" spans="1:32" ht="12" customHeight="1">
      <c r="A536" s="111"/>
      <c r="B536" s="111"/>
      <c r="C536" s="117"/>
      <c r="D536" s="117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</row>
    <row r="537" spans="1:32" ht="12" customHeight="1">
      <c r="A537" s="111"/>
      <c r="B537" s="111"/>
      <c r="C537" s="117"/>
      <c r="D537" s="117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</row>
    <row r="538" spans="1:32" ht="12" customHeight="1">
      <c r="A538" s="111"/>
      <c r="B538" s="111"/>
      <c r="C538" s="117"/>
      <c r="D538" s="117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</row>
    <row r="539" spans="1:32" ht="12" customHeight="1">
      <c r="A539" s="111"/>
      <c r="B539" s="111"/>
      <c r="C539" s="117"/>
      <c r="D539" s="117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</row>
    <row r="540" spans="1:32" ht="12" customHeight="1">
      <c r="A540" s="111"/>
      <c r="B540" s="111"/>
      <c r="C540" s="117"/>
      <c r="D540" s="117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</row>
    <row r="541" spans="1:32" ht="12" customHeight="1">
      <c r="A541" s="111"/>
      <c r="B541" s="111"/>
      <c r="C541" s="117"/>
      <c r="D541" s="117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</row>
    <row r="542" spans="1:32" ht="12" customHeight="1">
      <c r="A542" s="111"/>
      <c r="B542" s="111"/>
      <c r="C542" s="117"/>
      <c r="D542" s="117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</row>
    <row r="543" spans="1:32" ht="12" customHeight="1">
      <c r="A543" s="111"/>
      <c r="B543" s="111"/>
      <c r="C543" s="117"/>
      <c r="D543" s="117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</row>
    <row r="544" spans="1:32" ht="12" customHeight="1">
      <c r="A544" s="111"/>
      <c r="B544" s="111"/>
      <c r="C544" s="117"/>
      <c r="D544" s="117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</row>
    <row r="545" spans="1:32" ht="12" customHeight="1">
      <c r="A545" s="111"/>
      <c r="B545" s="111"/>
      <c r="C545" s="117"/>
      <c r="D545" s="117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</row>
    <row r="546" spans="1:32" ht="12" customHeight="1">
      <c r="A546" s="111"/>
      <c r="B546" s="111"/>
      <c r="C546" s="117"/>
      <c r="D546" s="117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</row>
    <row r="547" spans="1:32" ht="12" customHeight="1">
      <c r="A547" s="111"/>
      <c r="B547" s="111"/>
      <c r="C547" s="117"/>
      <c r="D547" s="117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</row>
    <row r="548" spans="1:32" ht="12" customHeight="1">
      <c r="A548" s="111"/>
      <c r="B548" s="111"/>
      <c r="C548" s="117"/>
      <c r="D548" s="117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</row>
    <row r="549" spans="1:32" ht="12" customHeight="1">
      <c r="A549" s="111"/>
      <c r="B549" s="111"/>
      <c r="C549" s="117"/>
      <c r="D549" s="117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</row>
    <row r="550" spans="1:32" ht="12" customHeight="1">
      <c r="A550" s="111"/>
      <c r="B550" s="111"/>
      <c r="C550" s="117"/>
      <c r="D550" s="117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</row>
    <row r="551" spans="1:32" ht="12" customHeight="1">
      <c r="A551" s="111"/>
      <c r="B551" s="111"/>
      <c r="C551" s="117"/>
      <c r="D551" s="117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</row>
    <row r="552" spans="1:32" ht="12" customHeight="1">
      <c r="A552" s="111"/>
      <c r="B552" s="111"/>
      <c r="C552" s="117"/>
      <c r="D552" s="117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</row>
    <row r="553" spans="1:32" ht="12" customHeight="1">
      <c r="A553" s="111"/>
      <c r="B553" s="111"/>
      <c r="C553" s="117"/>
      <c r="D553" s="117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</row>
    <row r="554" spans="1:32" ht="12" customHeight="1">
      <c r="A554" s="111"/>
      <c r="B554" s="111"/>
      <c r="C554" s="117"/>
      <c r="D554" s="117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</row>
    <row r="555" spans="1:32" ht="12" customHeight="1">
      <c r="A555" s="111"/>
      <c r="B555" s="111"/>
      <c r="C555" s="117"/>
      <c r="D555" s="117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</row>
    <row r="556" spans="1:32" ht="12" customHeight="1">
      <c r="A556" s="111"/>
      <c r="B556" s="111"/>
      <c r="C556" s="117"/>
      <c r="D556" s="117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</row>
    <row r="557" spans="1:32" ht="12" customHeight="1">
      <c r="A557" s="111"/>
      <c r="B557" s="111"/>
      <c r="C557" s="117"/>
      <c r="D557" s="117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</row>
    <row r="558" spans="1:32" ht="12" customHeight="1">
      <c r="A558" s="111"/>
      <c r="B558" s="111"/>
      <c r="C558" s="117"/>
      <c r="D558" s="117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</row>
    <row r="559" spans="1:32" ht="12" customHeight="1">
      <c r="A559" s="111"/>
      <c r="B559" s="111"/>
      <c r="C559" s="117"/>
      <c r="D559" s="117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</row>
    <row r="560" spans="1:32" ht="12" customHeight="1">
      <c r="A560" s="111"/>
      <c r="B560" s="111"/>
      <c r="C560" s="117"/>
      <c r="D560" s="117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</row>
    <row r="561" spans="1:32" ht="12" customHeight="1">
      <c r="A561" s="111"/>
      <c r="B561" s="111"/>
      <c r="C561" s="117"/>
      <c r="D561" s="117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</row>
    <row r="562" spans="1:32" ht="12" customHeight="1">
      <c r="A562" s="111"/>
      <c r="B562" s="111"/>
      <c r="C562" s="117"/>
      <c r="D562" s="117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</row>
    <row r="563" spans="1:32" ht="12" customHeight="1">
      <c r="A563" s="111"/>
      <c r="B563" s="111"/>
      <c r="C563" s="117"/>
      <c r="D563" s="117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</row>
    <row r="564" spans="1:32" ht="12" customHeight="1">
      <c r="A564" s="111"/>
      <c r="B564" s="111"/>
      <c r="C564" s="117"/>
      <c r="D564" s="117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</row>
    <row r="565" spans="1:32" ht="12" customHeight="1">
      <c r="A565" s="111"/>
      <c r="B565" s="111"/>
      <c r="C565" s="117"/>
      <c r="D565" s="117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</row>
    <row r="566" spans="1:32" ht="12" customHeight="1">
      <c r="A566" s="111"/>
      <c r="B566" s="111"/>
      <c r="C566" s="117"/>
      <c r="D566" s="117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</row>
    <row r="567" spans="1:32" ht="12" customHeight="1">
      <c r="A567" s="111"/>
      <c r="B567" s="111"/>
      <c r="C567" s="117"/>
      <c r="D567" s="117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</row>
    <row r="568" spans="1:32" ht="12" customHeight="1">
      <c r="A568" s="111"/>
      <c r="B568" s="111"/>
      <c r="C568" s="117"/>
      <c r="D568" s="117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</row>
    <row r="569" spans="1:32" ht="12" customHeight="1">
      <c r="A569" s="111"/>
      <c r="B569" s="111"/>
      <c r="C569" s="117"/>
      <c r="D569" s="117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</row>
    <row r="570" spans="1:32" ht="12" customHeight="1">
      <c r="A570" s="111"/>
      <c r="B570" s="111"/>
      <c r="C570" s="117"/>
      <c r="D570" s="117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</row>
    <row r="571" spans="1:32" ht="12" customHeight="1">
      <c r="A571" s="111"/>
      <c r="B571" s="111"/>
      <c r="C571" s="117"/>
      <c r="D571" s="117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</row>
    <row r="572" spans="1:32" ht="12" customHeight="1">
      <c r="A572" s="111"/>
      <c r="B572" s="111"/>
      <c r="C572" s="117"/>
      <c r="D572" s="117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</row>
    <row r="573" spans="1:32" ht="12" customHeight="1">
      <c r="A573" s="111"/>
      <c r="B573" s="111"/>
      <c r="C573" s="117"/>
      <c r="D573" s="117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</row>
    <row r="574" spans="1:32" ht="12" customHeight="1">
      <c r="A574" s="111"/>
      <c r="B574" s="111"/>
      <c r="C574" s="117"/>
      <c r="D574" s="117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</row>
    <row r="575" spans="1:32" ht="12" customHeight="1">
      <c r="A575" s="111"/>
      <c r="B575" s="111"/>
      <c r="C575" s="117"/>
      <c r="D575" s="117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</row>
    <row r="576" spans="1:32" ht="12" customHeight="1">
      <c r="A576" s="111"/>
      <c r="B576" s="111"/>
      <c r="C576" s="117"/>
      <c r="D576" s="117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</row>
    <row r="577" spans="1:32" ht="12" customHeight="1">
      <c r="A577" s="111"/>
      <c r="B577" s="111"/>
      <c r="C577" s="117"/>
      <c r="D577" s="117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</row>
    <row r="578" spans="1:32" ht="12" customHeight="1">
      <c r="A578" s="111"/>
      <c r="B578" s="111"/>
      <c r="C578" s="117"/>
      <c r="D578" s="117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</row>
    <row r="579" spans="1:32" ht="12" customHeight="1">
      <c r="A579" s="111"/>
      <c r="B579" s="111"/>
      <c r="C579" s="117"/>
      <c r="D579" s="117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</row>
    <row r="580" spans="1:32" ht="12" customHeight="1">
      <c r="A580" s="111"/>
      <c r="B580" s="111"/>
      <c r="C580" s="117"/>
      <c r="D580" s="117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</row>
    <row r="581" spans="1:32" ht="12" customHeight="1">
      <c r="A581" s="111"/>
      <c r="B581" s="111"/>
      <c r="C581" s="117"/>
      <c r="D581" s="117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</row>
    <row r="582" spans="1:32" ht="12" customHeight="1">
      <c r="A582" s="111"/>
      <c r="B582" s="111"/>
      <c r="C582" s="117"/>
      <c r="D582" s="117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</row>
    <row r="583" spans="1:32" ht="12" customHeight="1">
      <c r="A583" s="111"/>
      <c r="B583" s="111"/>
      <c r="C583" s="117"/>
      <c r="D583" s="117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</row>
    <row r="584" spans="1:32" ht="12" customHeight="1">
      <c r="A584" s="111"/>
      <c r="B584" s="111"/>
      <c r="C584" s="117"/>
      <c r="D584" s="117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</row>
    <row r="585" spans="1:32" ht="12" customHeight="1">
      <c r="A585" s="111"/>
      <c r="B585" s="111"/>
      <c r="C585" s="117"/>
      <c r="D585" s="117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</row>
    <row r="586" spans="1:32" ht="12" customHeight="1">
      <c r="A586" s="111"/>
      <c r="B586" s="111"/>
      <c r="C586" s="117"/>
      <c r="D586" s="117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</row>
    <row r="587" spans="1:32" ht="12" customHeight="1">
      <c r="A587" s="111"/>
      <c r="B587" s="111"/>
      <c r="C587" s="117"/>
      <c r="D587" s="117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</row>
    <row r="588" spans="1:32" ht="12" customHeight="1">
      <c r="A588" s="111"/>
      <c r="B588" s="111"/>
      <c r="C588" s="117"/>
      <c r="D588" s="117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</row>
    <row r="589" spans="1:32" ht="12" customHeight="1">
      <c r="A589" s="111"/>
      <c r="B589" s="111"/>
      <c r="C589" s="117"/>
      <c r="D589" s="117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</row>
    <row r="590" spans="1:32" ht="12" customHeight="1">
      <c r="A590" s="111"/>
      <c r="B590" s="111"/>
      <c r="C590" s="117"/>
      <c r="D590" s="117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</row>
    <row r="591" spans="1:32" ht="12" customHeight="1">
      <c r="A591" s="111"/>
      <c r="B591" s="111"/>
      <c r="C591" s="117"/>
      <c r="D591" s="117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</row>
    <row r="592" spans="1:32" ht="12" customHeight="1">
      <c r="A592" s="111"/>
      <c r="B592" s="111"/>
      <c r="C592" s="117"/>
      <c r="D592" s="117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</row>
    <row r="593" spans="1:32" ht="12" customHeight="1">
      <c r="A593" s="111"/>
      <c r="B593" s="111"/>
      <c r="C593" s="117"/>
      <c r="D593" s="117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</row>
    <row r="594" spans="3:32" ht="12" customHeight="1">
      <c r="C594" s="117"/>
      <c r="D594" s="117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</row>
    <row r="595" spans="3:32" ht="12" customHeight="1">
      <c r="C595" s="117"/>
      <c r="D595" s="117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111"/>
      <c r="AC595" s="111"/>
      <c r="AD595" s="111"/>
      <c r="AE595" s="111"/>
      <c r="AF595" s="111"/>
    </row>
    <row r="596" spans="3:32" ht="12" customHeight="1">
      <c r="C596" s="117"/>
      <c r="D596" s="117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111"/>
      <c r="AC596" s="111"/>
      <c r="AD596" s="111"/>
      <c r="AE596" s="111"/>
      <c r="AF596" s="111"/>
    </row>
    <row r="597" spans="3:32" ht="12" customHeight="1">
      <c r="C597" s="117"/>
      <c r="D597" s="117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</row>
    <row r="598" spans="3:32" ht="12" customHeight="1">
      <c r="C598" s="117"/>
      <c r="D598" s="117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</row>
    <row r="599" spans="3:32" ht="12" customHeight="1">
      <c r="C599" s="117"/>
      <c r="D599" s="117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</row>
    <row r="600" spans="3:32" ht="12" customHeight="1">
      <c r="C600" s="117"/>
      <c r="D600" s="117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</row>
    <row r="601" spans="3:32" ht="12" customHeight="1">
      <c r="C601" s="117"/>
      <c r="D601" s="117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</row>
    <row r="602" spans="3:32" ht="12" customHeight="1">
      <c r="C602" s="117"/>
      <c r="D602" s="117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</row>
    <row r="603" spans="3:32" ht="12" customHeight="1">
      <c r="C603" s="117"/>
      <c r="D603" s="117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111"/>
      <c r="AE603" s="111"/>
      <c r="AF603" s="111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3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2018-10-25T13:43:59Z</cp:lastPrinted>
  <dcterms:created xsi:type="dcterms:W3CDTF">1996-10-14T23:33:28Z</dcterms:created>
  <dcterms:modified xsi:type="dcterms:W3CDTF">2018-10-25T13:55:30Z</dcterms:modified>
  <cp:category/>
  <cp:version/>
  <cp:contentType/>
  <cp:contentStatus/>
</cp:coreProperties>
</file>