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9708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Ax 2'!$A$2:$O$52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Ax 2'!$4:$11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32645493</author>
  </authors>
  <commentList>
    <comment ref="F7" authorId="0">
      <text>
        <r>
          <rPr>
            <b/>
            <sz val="9"/>
            <rFont val="Tahoma"/>
            <family val="2"/>
          </rPr>
          <t>32645493:</t>
        </r>
        <r>
          <rPr>
            <sz val="9"/>
            <rFont val="Tahoma"/>
            <family val="2"/>
          </rPr>
          <t xml:space="preserve">
actualizat 18 iulie</t>
        </r>
      </text>
    </comment>
  </commentList>
</comments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<sst xmlns="http://schemas.openxmlformats.org/spreadsheetml/2006/main" count="61" uniqueCount="55">
  <si>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</si>
  <si>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</si>
  <si>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</si>
  <si>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</si>
  <si>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</si>
  <si>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</si>
  <si>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</si>
  <si>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</si>
  <si>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</si>
  <si>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</si>
  <si>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</si>
  <si>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</si>
  <si>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</si>
  <si>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</si>
  <si>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</si>
  <si>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</si>
  <si>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</si>
  <si>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</si>
  <si>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</si>
  <si>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</si>
  <si>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</si>
  <si>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</si>
  <si>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</si>
  <si>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</si>
  <si>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</si>
  <si>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</si>
  <si>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</si>
  <si>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</si>
  <si>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</si>
  <si>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</si>
  <si>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</si>
  <si>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</si>
  <si>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</si>
  <si>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</si>
  <si>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</si>
  <si>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</si>
  <si>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</si>
  <si>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</si>
  <si>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</si>
  <si>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</si>
  <si>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</si>
  <si>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</si>
  <si>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</si>
  <si>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</si>
  <si>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Realizări Sem I 
2014</t>
  </si>
  <si>
    <t>Program Sem I
2015</t>
  </si>
  <si>
    <t>Realizări Sem I 
2015</t>
  </si>
  <si>
    <t xml:space="preserve"> Diferenţe 2015
   faţă de  </t>
  </si>
  <si>
    <t>realizări 
Sem I
2014</t>
  </si>
  <si>
    <t xml:space="preserve">program 
Sem I 
2015 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</si>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</sst>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8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1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65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>
      <alignment horizontal="right" vertical="center"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1" fillId="30" borderId="0" xfId="0" applyNumberFormat="1" applyFont="1" applyFill="1" applyBorder="1" applyAlignment="1">
      <alignment horizontal="right" vertical="center"/>
    </xf>
    <xf numFmtId="165" fontId="73" fillId="30" borderId="0" xfId="0" applyNumberFormat="1" applyFont="1" applyFill="1" applyBorder="1" applyAlignment="1">
      <alignment horizontal="left" wrapText="1" indent="1"/>
    </xf>
    <xf numFmtId="172" fontId="76" fillId="8" borderId="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0" fontId="74" fillId="8" borderId="0" xfId="0" applyFont="1" applyFill="1" applyBorder="1" applyAlignment="1">
      <alignment wrapText="1"/>
    </xf>
    <xf numFmtId="172" fontId="73" fillId="30" borderId="0" xfId="0" applyNumberFormat="1" applyFont="1" applyFill="1" applyBorder="1" applyAlignment="1" applyProtection="1">
      <alignment horizontal="center"/>
      <protection locked="0"/>
    </xf>
    <xf numFmtId="166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165" fontId="73" fillId="31" borderId="0" xfId="0" applyNumberFormat="1" applyFont="1" applyFill="1" applyBorder="1" applyAlignment="1" applyProtection="1">
      <alignment horizontal="lef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/>
    </xf>
    <xf numFmtId="2" fontId="73" fillId="31" borderId="0" xfId="0" applyNumberFormat="1" applyFont="1" applyFill="1" applyBorder="1" applyAlignment="1" applyProtection="1">
      <alignment horizontal="right" vertical="center"/>
      <protection/>
    </xf>
    <xf numFmtId="172" fontId="76" fillId="31" borderId="0" xfId="0" applyNumberFormat="1" applyFont="1" applyFill="1" applyBorder="1" applyAlignment="1" applyProtection="1">
      <alignment horizontal="right" vertical="center"/>
      <protection locked="0"/>
    </xf>
    <xf numFmtId="0" fontId="74" fillId="31" borderId="0" xfId="0" applyFont="1" applyFill="1" applyBorder="1" applyAlignment="1" quotePrefix="1">
      <alignment horizontal="center" vertical="center" wrapText="1"/>
    </xf>
    <xf numFmtId="165" fontId="73" fillId="31" borderId="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left" vertical="center"/>
      <protection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165" fontId="71" fillId="31" borderId="20" xfId="0" applyNumberFormat="1" applyFont="1" applyFill="1" applyBorder="1" applyAlignment="1" applyProtection="1">
      <alignment horizontal="right" vertical="center"/>
      <protection/>
    </xf>
    <xf numFmtId="165" fontId="73" fillId="31" borderId="2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2" fontId="71" fillId="31" borderId="20" xfId="0" applyNumberFormat="1" applyFont="1" applyFill="1" applyBorder="1" applyAlignment="1" applyProtection="1">
      <alignment horizontal="right" vertical="center"/>
      <protection/>
    </xf>
    <xf numFmtId="172" fontId="76" fillId="31" borderId="20" xfId="0" applyNumberFormat="1" applyFont="1" applyFill="1" applyBorder="1" applyAlignment="1" applyProtection="1">
      <alignment horizontal="right" vertical="center"/>
      <protection locked="0"/>
    </xf>
    <xf numFmtId="165" fontId="73" fillId="32" borderId="0" xfId="0" applyNumberFormat="1" applyFont="1" applyFill="1" applyBorder="1" applyAlignment="1" applyProtection="1">
      <alignment horizontal="left" vertical="center"/>
      <protection locked="0"/>
    </xf>
    <xf numFmtId="165" fontId="73" fillId="32" borderId="0" xfId="209" applyNumberFormat="1" applyFont="1" applyFill="1" applyBorder="1" applyAlignment="1">
      <alignment horizontal="right"/>
      <protection/>
    </xf>
    <xf numFmtId="165" fontId="73" fillId="32" borderId="0" xfId="0" applyNumberFormat="1" applyFont="1" applyFill="1" applyBorder="1" applyAlignment="1" applyProtection="1">
      <alignment horizontal="right" vertical="center"/>
      <protection locked="0"/>
    </xf>
    <xf numFmtId="49" fontId="73" fillId="32" borderId="0" xfId="209" applyNumberFormat="1" applyFont="1" applyFill="1" applyBorder="1" applyAlignment="1">
      <alignment horizontal="right"/>
      <protection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79"/>
  <sheetViews>
    <sheetView showZeros="0" tabSelected="1" view="pageBreakPreview" zoomScale="75" zoomScaleNormal="75" zoomScaleSheetLayoutView="75" zoomScalePageLayoutView="0" workbookViewId="0" topLeftCell="A1">
      <selection activeCell="V19" sqref="V19"/>
    </sheetView>
  </sheetViews>
  <sheetFormatPr defaultColWidth="9.140625" defaultRowHeight="19.5" customHeight="1"/>
  <cols>
    <col min="1" max="1" width="55.421875" style="1" customWidth="1"/>
    <col min="2" max="2" width="13.00390625" style="1" customWidth="1"/>
    <col min="3" max="3" width="7.7109375" style="1" customWidth="1"/>
    <col min="4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1.421875" style="4" customWidth="1"/>
    <col min="11" max="11" width="8.421875" style="4" customWidth="1"/>
    <col min="12" max="12" width="7.8515625" style="4" customWidth="1"/>
    <col min="13" max="13" width="2.28125" style="4" customWidth="1"/>
    <col min="14" max="14" width="11.421875" style="4" bestFit="1" customWidth="1"/>
    <col min="15" max="15" width="10.00390625" style="5" bestFit="1" customWidth="1"/>
    <col min="16" max="16" width="4.57421875" style="5" customWidth="1"/>
    <col min="17" max="17" width="14.140625" style="5" customWidth="1"/>
    <col min="18" max="18" width="8.8515625" style="5" customWidth="1"/>
    <col min="19" max="19" width="11.140625" style="5" customWidth="1"/>
    <col min="20" max="16384" width="8.8515625" style="5" customWidth="1"/>
  </cols>
  <sheetData>
    <row r="1" spans="9:10" ht="17.25" customHeight="1">
      <c r="I1" s="2"/>
      <c r="J1" s="3"/>
    </row>
    <row r="2" spans="9:15" ht="18">
      <c r="I2" s="2"/>
      <c r="J2" s="3"/>
      <c r="N2" s="85" t="s">
        <v>0</v>
      </c>
      <c r="O2" s="85"/>
    </row>
    <row r="3" spans="1:16" ht="18.75" customHeigh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82"/>
    </row>
    <row r="4" spans="1:16" ht="18" customHeight="1">
      <c r="A4" s="98" t="s">
        <v>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2"/>
    </row>
    <row r="5" spans="1:1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6.5" thickBot="1">
      <c r="A6" s="5" t="s">
        <v>1</v>
      </c>
      <c r="B6" s="5"/>
      <c r="C6" s="5"/>
      <c r="D6" s="5"/>
      <c r="E6" s="8"/>
      <c r="F6" s="5"/>
      <c r="G6" s="5"/>
      <c r="H6" s="5"/>
      <c r="I6" s="8"/>
      <c r="J6" s="9"/>
      <c r="K6" s="10"/>
      <c r="L6" s="10"/>
      <c r="M6" s="11"/>
      <c r="N6" s="10"/>
    </row>
    <row r="7" spans="1:16" ht="36" customHeight="1">
      <c r="A7" s="12"/>
      <c r="B7" s="89" t="s">
        <v>44</v>
      </c>
      <c r="C7" s="90"/>
      <c r="D7" s="90"/>
      <c r="E7" s="80"/>
      <c r="F7" s="91" t="s">
        <v>45</v>
      </c>
      <c r="G7" s="92"/>
      <c r="H7" s="92"/>
      <c r="I7" s="13"/>
      <c r="J7" s="89" t="s">
        <v>46</v>
      </c>
      <c r="K7" s="90"/>
      <c r="L7" s="90"/>
      <c r="M7" s="14"/>
      <c r="N7" s="87" t="s">
        <v>47</v>
      </c>
      <c r="O7" s="88"/>
      <c r="P7" s="15"/>
    </row>
    <row r="8" spans="1:16" s="23" customFormat="1" ht="41.25">
      <c r="A8" s="16"/>
      <c r="B8" s="17" t="s">
        <v>2</v>
      </c>
      <c r="C8" s="18" t="s">
        <v>3</v>
      </c>
      <c r="D8" s="18" t="s">
        <v>4</v>
      </c>
      <c r="E8" s="19"/>
      <c r="F8" s="17" t="s">
        <v>2</v>
      </c>
      <c r="G8" s="18" t="s">
        <v>3</v>
      </c>
      <c r="H8" s="18" t="s">
        <v>4</v>
      </c>
      <c r="I8" s="19"/>
      <c r="J8" s="20" t="s">
        <v>2</v>
      </c>
      <c r="K8" s="18" t="s">
        <v>3</v>
      </c>
      <c r="L8" s="18" t="s">
        <v>4</v>
      </c>
      <c r="M8" s="19"/>
      <c r="N8" s="21" t="s">
        <v>48</v>
      </c>
      <c r="O8" s="21" t="s">
        <v>49</v>
      </c>
      <c r="P8" s="22"/>
    </row>
    <row r="9" spans="1:16" s="28" customFormat="1" ht="9.75" customHeight="1">
      <c r="A9" s="24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6"/>
      <c r="P9" s="27"/>
    </row>
    <row r="10" spans="1:16" s="28" customFormat="1" ht="18" customHeight="1">
      <c r="A10" s="107" t="s">
        <v>5</v>
      </c>
      <c r="B10" s="108">
        <v>666637.3</v>
      </c>
      <c r="C10" s="109"/>
      <c r="D10" s="109"/>
      <c r="E10" s="109"/>
      <c r="F10" s="109">
        <v>701000</v>
      </c>
      <c r="G10" s="109"/>
      <c r="H10" s="109"/>
      <c r="I10" s="109"/>
      <c r="J10" s="109">
        <v>701000</v>
      </c>
      <c r="K10" s="109"/>
      <c r="L10" s="109"/>
      <c r="M10" s="109"/>
      <c r="N10" s="109"/>
      <c r="O10" s="110"/>
      <c r="P10" s="29"/>
    </row>
    <row r="11" spans="10:16" s="28" customFormat="1" ht="8.25" customHeight="1">
      <c r="J11" s="30"/>
      <c r="K11" s="30"/>
      <c r="L11" s="30"/>
      <c r="M11" s="30"/>
      <c r="N11" s="30"/>
      <c r="O11" s="27"/>
      <c r="P11" s="27"/>
    </row>
    <row r="12" spans="1:16" s="30" customFormat="1" ht="35.25" customHeight="1">
      <c r="A12" s="93" t="s">
        <v>6</v>
      </c>
      <c r="B12" s="94">
        <f>B13+B29+B30+B32+B31+B33+B34</f>
        <v>100383.60191803999</v>
      </c>
      <c r="C12" s="95">
        <f aca="true" t="shared" si="0" ref="C12:C32">B12/$B$10*100</f>
        <v>15.058203601574647</v>
      </c>
      <c r="D12" s="95">
        <f aca="true" t="shared" si="1" ref="D12:D32">B12/B$12*100</f>
        <v>100</v>
      </c>
      <c r="E12" s="95"/>
      <c r="F12" s="94">
        <f>F13+F29+F30+F32+F31+F33+F34</f>
        <v>113432.059</v>
      </c>
      <c r="G12" s="95">
        <f aca="true" t="shared" si="2" ref="G12:G47">F12/$F$10*100</f>
        <v>16.181463480741797</v>
      </c>
      <c r="H12" s="95">
        <f aca="true" t="shared" si="3" ref="H12:H32">F12/F$12*100</f>
        <v>100</v>
      </c>
      <c r="I12" s="95"/>
      <c r="J12" s="94">
        <f>J13+J29+J30+J32+J31+J33+J34</f>
        <v>110611.09294215002</v>
      </c>
      <c r="K12" s="95">
        <f aca="true" t="shared" si="4" ref="K12:K18">J12/$J$10*100</f>
        <v>15.779043215713271</v>
      </c>
      <c r="L12" s="95">
        <f aca="true" t="shared" si="5" ref="L12:L18">J12/J$12*100</f>
        <v>100</v>
      </c>
      <c r="M12" s="96"/>
      <c r="N12" s="97">
        <f aca="true" t="shared" si="6" ref="N12:N28">J12/B12</f>
        <v>1.1018840809523895</v>
      </c>
      <c r="O12" s="97">
        <f aca="true" t="shared" si="7" ref="O12:O28">J12/F12</f>
        <v>0.9751307868100149</v>
      </c>
      <c r="P12" s="31"/>
    </row>
    <row r="13" spans="1:16" s="37" customFormat="1" ht="24.75" customHeight="1">
      <c r="A13" s="32" t="s">
        <v>7</v>
      </c>
      <c r="B13" s="33">
        <f>B14+B27+B28</f>
        <v>97099.74179033</v>
      </c>
      <c r="C13" s="34">
        <f t="shared" si="0"/>
        <v>14.56560288335651</v>
      </c>
      <c r="D13" s="34">
        <f t="shared" si="1"/>
        <v>96.72868868523848</v>
      </c>
      <c r="E13" s="34"/>
      <c r="F13" s="33">
        <f>F14+F27+F28</f>
        <v>102499.746</v>
      </c>
      <c r="G13" s="34">
        <f t="shared" si="2"/>
        <v>14.621932382310984</v>
      </c>
      <c r="H13" s="34">
        <f t="shared" si="3"/>
        <v>90.36223701096708</v>
      </c>
      <c r="I13" s="34"/>
      <c r="J13" s="33">
        <f>J14+J27+J28</f>
        <v>105848.77897215</v>
      </c>
      <c r="K13" s="34">
        <f t="shared" si="4"/>
        <v>15.099683162931527</v>
      </c>
      <c r="L13" s="34">
        <f t="shared" si="5"/>
        <v>95.69454216270088</v>
      </c>
      <c r="M13" s="35"/>
      <c r="N13" s="55">
        <f t="shared" si="6"/>
        <v>1.0901036091394767</v>
      </c>
      <c r="O13" s="55">
        <f t="shared" si="7"/>
        <v>1.0326735733779282</v>
      </c>
      <c r="P13" s="36"/>
    </row>
    <row r="14" spans="1:16" s="37" customFormat="1" ht="25.5" customHeight="1">
      <c r="A14" s="38" t="s">
        <v>8</v>
      </c>
      <c r="B14" s="33">
        <f>B15+B19+B20+B25+B26</f>
        <v>60888.12777809</v>
      </c>
      <c r="C14" s="34">
        <f t="shared" si="0"/>
        <v>9.133621502740695</v>
      </c>
      <c r="D14" s="34">
        <f t="shared" si="1"/>
        <v>60.65545229967262</v>
      </c>
      <c r="E14" s="34"/>
      <c r="F14" s="33">
        <f>F15+F19+F20+F25+F26</f>
        <v>65104.219</v>
      </c>
      <c r="G14" s="34">
        <f t="shared" si="2"/>
        <v>9.287335092724678</v>
      </c>
      <c r="H14" s="34">
        <f t="shared" si="3"/>
        <v>57.394901912165764</v>
      </c>
      <c r="I14" s="34"/>
      <c r="J14" s="33">
        <f>J15+J19+J20+J25+J26</f>
        <v>69109.732561</v>
      </c>
      <c r="K14" s="34">
        <f t="shared" si="4"/>
        <v>9.858735030099856</v>
      </c>
      <c r="L14" s="34">
        <f t="shared" si="5"/>
        <v>62.47992920307245</v>
      </c>
      <c r="M14" s="35"/>
      <c r="N14" s="55">
        <f t="shared" si="6"/>
        <v>1.1350280437735591</v>
      </c>
      <c r="O14" s="55">
        <f t="shared" si="7"/>
        <v>1.0615246388409942</v>
      </c>
      <c r="P14" s="36"/>
    </row>
    <row r="15" spans="1:16" s="37" customFormat="1" ht="40.5" customHeight="1">
      <c r="A15" s="39" t="s">
        <v>9</v>
      </c>
      <c r="B15" s="33">
        <f>B16+B17+B18</f>
        <v>18191.784084619998</v>
      </c>
      <c r="C15" s="34">
        <f t="shared" si="0"/>
        <v>2.7288878202014795</v>
      </c>
      <c r="D15" s="34">
        <f t="shared" si="1"/>
        <v>18.122266721882536</v>
      </c>
      <c r="E15" s="34"/>
      <c r="F15" s="33">
        <f>F16+F17+F18</f>
        <v>19601.650999999998</v>
      </c>
      <c r="G15" s="34">
        <f t="shared" si="2"/>
        <v>2.79624122681883</v>
      </c>
      <c r="H15" s="34">
        <f t="shared" si="3"/>
        <v>17.280521197274574</v>
      </c>
      <c r="I15" s="34"/>
      <c r="J15" s="33">
        <f>J16+J17+J18</f>
        <v>20609.936749999997</v>
      </c>
      <c r="K15" s="34">
        <f t="shared" si="4"/>
        <v>2.9400765691868758</v>
      </c>
      <c r="L15" s="34">
        <f t="shared" si="5"/>
        <v>18.632793693467132</v>
      </c>
      <c r="M15" s="35"/>
      <c r="N15" s="55">
        <f>J15/B15</f>
        <v>1.1329255368320028</v>
      </c>
      <c r="O15" s="55">
        <f>J15/F15</f>
        <v>1.051438817577152</v>
      </c>
      <c r="P15" s="36"/>
    </row>
    <row r="16" spans="1:16" ht="25.5" customHeight="1">
      <c r="A16" s="40" t="s">
        <v>10</v>
      </c>
      <c r="B16" s="41">
        <v>6099.006439219999</v>
      </c>
      <c r="C16" s="41">
        <f t="shared" si="0"/>
        <v>0.9148912668433042</v>
      </c>
      <c r="D16" s="41">
        <f t="shared" si="1"/>
        <v>6.075699937724534</v>
      </c>
      <c r="E16" s="41"/>
      <c r="F16" s="41">
        <v>6354.844999999999</v>
      </c>
      <c r="G16" s="41">
        <f t="shared" si="2"/>
        <v>0.9065399429386589</v>
      </c>
      <c r="H16" s="41">
        <f t="shared" si="3"/>
        <v>5.602335932207666</v>
      </c>
      <c r="I16" s="41"/>
      <c r="J16" s="41">
        <v>6841.818466</v>
      </c>
      <c r="K16" s="34">
        <f t="shared" si="4"/>
        <v>0.9760083403708988</v>
      </c>
      <c r="L16" s="34">
        <f t="shared" si="5"/>
        <v>6.185472256004463</v>
      </c>
      <c r="M16" s="42"/>
      <c r="N16" s="76">
        <f t="shared" si="6"/>
        <v>1.1217923007923563</v>
      </c>
      <c r="O16" s="76">
        <f t="shared" si="7"/>
        <v>1.076630266513188</v>
      </c>
      <c r="P16" s="43"/>
    </row>
    <row r="17" spans="1:16" ht="18" customHeight="1">
      <c r="A17" s="40" t="s">
        <v>11</v>
      </c>
      <c r="B17" s="41">
        <v>11420.67759325</v>
      </c>
      <c r="C17" s="41">
        <f t="shared" si="0"/>
        <v>1.7131771044389505</v>
      </c>
      <c r="D17" s="41">
        <f t="shared" si="1"/>
        <v>11.377035068511109</v>
      </c>
      <c r="E17" s="41"/>
      <c r="F17" s="41">
        <v>12487.115</v>
      </c>
      <c r="G17" s="41">
        <f t="shared" si="2"/>
        <v>1.7813288159771754</v>
      </c>
      <c r="H17" s="41">
        <f t="shared" si="3"/>
        <v>11.008453086441815</v>
      </c>
      <c r="I17" s="41"/>
      <c r="J17" s="41">
        <v>13039.881269</v>
      </c>
      <c r="K17" s="34">
        <f t="shared" si="4"/>
        <v>1.860182777318117</v>
      </c>
      <c r="L17" s="34">
        <f t="shared" si="5"/>
        <v>11.788945323793069</v>
      </c>
      <c r="M17" s="42"/>
      <c r="N17" s="76">
        <f t="shared" si="6"/>
        <v>1.1417782493664825</v>
      </c>
      <c r="O17" s="76">
        <f t="shared" si="7"/>
        <v>1.044266931873375</v>
      </c>
      <c r="P17" s="43"/>
    </row>
    <row r="18" spans="1:16" ht="30" customHeight="1">
      <c r="A18" s="44" t="s">
        <v>12</v>
      </c>
      <c r="B18" s="41">
        <v>672.10005215</v>
      </c>
      <c r="C18" s="41">
        <f t="shared" si="0"/>
        <v>0.10081944891922488</v>
      </c>
      <c r="D18" s="41">
        <f t="shared" si="1"/>
        <v>0.6695317156468925</v>
      </c>
      <c r="E18" s="41"/>
      <c r="F18" s="41">
        <v>759.691</v>
      </c>
      <c r="G18" s="41">
        <f t="shared" si="2"/>
        <v>0.10837246790299572</v>
      </c>
      <c r="H18" s="41">
        <f t="shared" si="3"/>
        <v>0.6697321786250923</v>
      </c>
      <c r="I18" s="41"/>
      <c r="J18" s="41">
        <v>728.2370149999999</v>
      </c>
      <c r="K18" s="34">
        <f t="shared" si="4"/>
        <v>0.10388545149786019</v>
      </c>
      <c r="L18" s="34">
        <f t="shared" si="5"/>
        <v>0.6583761136696031</v>
      </c>
      <c r="M18" s="42"/>
      <c r="N18" s="76">
        <f t="shared" si="6"/>
        <v>1.083524711343827</v>
      </c>
      <c r="O18" s="76">
        <f t="shared" si="7"/>
        <v>0.9585963437766143</v>
      </c>
      <c r="P18" s="43"/>
    </row>
    <row r="19" spans="1:16" ht="24" customHeight="1">
      <c r="A19" s="39" t="s">
        <v>13</v>
      </c>
      <c r="B19" s="34">
        <v>3695.1087856900003</v>
      </c>
      <c r="C19" s="34">
        <f t="shared" si="0"/>
        <v>0.5542907343603486</v>
      </c>
      <c r="D19" s="34">
        <f t="shared" si="1"/>
        <v>3.680988443418218</v>
      </c>
      <c r="E19" s="34"/>
      <c r="F19" s="34">
        <v>3553.5469999999996</v>
      </c>
      <c r="G19" s="34">
        <f t="shared" si="2"/>
        <v>0.5069253922967188</v>
      </c>
      <c r="H19" s="34">
        <f t="shared" si="3"/>
        <v>3.132753677688245</v>
      </c>
      <c r="I19" s="34"/>
      <c r="J19" s="34">
        <v>3554.182199</v>
      </c>
      <c r="K19" s="34">
        <f aca="true" t="shared" si="8" ref="K19:K32">J19/$J$10*100</f>
        <v>0.5070160055634807</v>
      </c>
      <c r="L19" s="34">
        <f aca="true" t="shared" si="9" ref="L19:L32">J19/J$12*100</f>
        <v>3.2132240125851115</v>
      </c>
      <c r="M19" s="35"/>
      <c r="N19" s="55">
        <f t="shared" si="6"/>
        <v>0.9618613159006941</v>
      </c>
      <c r="O19" s="55">
        <f t="shared" si="7"/>
        <v>1.0001787506961355</v>
      </c>
      <c r="P19" s="36"/>
    </row>
    <row r="20" spans="1:16" ht="23.25" customHeight="1">
      <c r="A20" s="45" t="s">
        <v>14</v>
      </c>
      <c r="B20" s="33">
        <f>B21+B22+B23+B24</f>
        <v>38480.12690633</v>
      </c>
      <c r="C20" s="64">
        <f t="shared" si="0"/>
        <v>5.772273304588567</v>
      </c>
      <c r="D20" s="34">
        <f t="shared" si="1"/>
        <v>38.333080474386435</v>
      </c>
      <c r="E20" s="34"/>
      <c r="F20" s="33">
        <f>F21+F22+F23+F24</f>
        <v>41414.608</v>
      </c>
      <c r="G20" s="64">
        <f t="shared" si="2"/>
        <v>5.90793266761769</v>
      </c>
      <c r="H20" s="34">
        <f t="shared" si="3"/>
        <v>36.51049656076506</v>
      </c>
      <c r="I20" s="34"/>
      <c r="J20" s="33">
        <f>J21+J22+J23+J24</f>
        <v>44353.587688</v>
      </c>
      <c r="K20" s="34">
        <f t="shared" si="8"/>
        <v>6.327187972610557</v>
      </c>
      <c r="L20" s="34">
        <f t="shared" si="9"/>
        <v>40.098679534065425</v>
      </c>
      <c r="M20" s="35"/>
      <c r="N20" s="55">
        <f t="shared" si="6"/>
        <v>1.1526362113089552</v>
      </c>
      <c r="O20" s="55">
        <f t="shared" si="7"/>
        <v>1.0709648075867337</v>
      </c>
      <c r="P20" s="36"/>
    </row>
    <row r="21" spans="1:16" ht="20.25" customHeight="1">
      <c r="A21" s="40" t="s">
        <v>15</v>
      </c>
      <c r="B21" s="46">
        <v>24675.092287</v>
      </c>
      <c r="C21" s="41">
        <f t="shared" si="0"/>
        <v>3.701426890904544</v>
      </c>
      <c r="D21" s="41">
        <f t="shared" si="1"/>
        <v>24.580799867239698</v>
      </c>
      <c r="E21" s="41"/>
      <c r="F21" s="46">
        <v>26613.016</v>
      </c>
      <c r="G21" s="41">
        <f t="shared" si="2"/>
        <v>3.796435948644793</v>
      </c>
      <c r="H21" s="41">
        <f t="shared" si="3"/>
        <v>23.461635303649032</v>
      </c>
      <c r="I21" s="41"/>
      <c r="J21" s="41">
        <v>29181.068</v>
      </c>
      <c r="K21" s="41">
        <f t="shared" si="8"/>
        <v>4.162777175463623</v>
      </c>
      <c r="L21" s="41">
        <f t="shared" si="9"/>
        <v>26.381683087845264</v>
      </c>
      <c r="M21" s="42"/>
      <c r="N21" s="76">
        <f t="shared" si="6"/>
        <v>1.1826123144987775</v>
      </c>
      <c r="O21" s="76">
        <f t="shared" si="7"/>
        <v>1.0964960904844456</v>
      </c>
      <c r="P21" s="43"/>
    </row>
    <row r="22" spans="1:16" ht="18" customHeight="1">
      <c r="A22" s="40" t="s">
        <v>16</v>
      </c>
      <c r="B22" s="46">
        <v>11055.72990217</v>
      </c>
      <c r="C22" s="41">
        <f t="shared" si="0"/>
        <v>1.6584325392788553</v>
      </c>
      <c r="D22" s="41">
        <f t="shared" si="1"/>
        <v>11.01348197407446</v>
      </c>
      <c r="E22" s="41"/>
      <c r="F22" s="46">
        <v>12014.036</v>
      </c>
      <c r="G22" s="41">
        <f t="shared" si="2"/>
        <v>1.7138425106990014</v>
      </c>
      <c r="H22" s="41">
        <f t="shared" si="3"/>
        <v>10.591393743456601</v>
      </c>
      <c r="I22" s="41"/>
      <c r="J22" s="41">
        <v>12003.269216</v>
      </c>
      <c r="K22" s="41">
        <f t="shared" si="8"/>
        <v>1.7123065928673324</v>
      </c>
      <c r="L22" s="41">
        <f t="shared" si="9"/>
        <v>10.851777065685221</v>
      </c>
      <c r="M22" s="42"/>
      <c r="N22" s="76">
        <f t="shared" si="6"/>
        <v>1.0857057220296256</v>
      </c>
      <c r="O22" s="76">
        <f t="shared" si="7"/>
        <v>0.9991038162362756</v>
      </c>
      <c r="P22" s="43"/>
    </row>
    <row r="23" spans="1:16" s="48" customFormat="1" ht="27" customHeight="1">
      <c r="A23" s="47" t="s">
        <v>17</v>
      </c>
      <c r="B23" s="46">
        <v>1287.10104476</v>
      </c>
      <c r="C23" s="41">
        <f t="shared" si="0"/>
        <v>0.19307366160879386</v>
      </c>
      <c r="D23" s="41">
        <f t="shared" si="1"/>
        <v>1.282182567837003</v>
      </c>
      <c r="E23" s="41"/>
      <c r="F23" s="46">
        <v>1303.775</v>
      </c>
      <c r="G23" s="41">
        <f t="shared" si="2"/>
        <v>0.18598787446504994</v>
      </c>
      <c r="H23" s="41">
        <f t="shared" si="3"/>
        <v>1.1493884634501788</v>
      </c>
      <c r="I23" s="41"/>
      <c r="J23" s="41">
        <v>1591.330327</v>
      </c>
      <c r="K23" s="41">
        <f t="shared" si="8"/>
        <v>0.22700860584878743</v>
      </c>
      <c r="L23" s="41">
        <f t="shared" si="9"/>
        <v>1.4386715515344117</v>
      </c>
      <c r="M23" s="42"/>
      <c r="N23" s="76">
        <f t="shared" si="6"/>
        <v>1.2363678310095136</v>
      </c>
      <c r="O23" s="76">
        <f t="shared" si="7"/>
        <v>1.2205559448524474</v>
      </c>
      <c r="P23" s="43"/>
    </row>
    <row r="24" spans="1:16" ht="46.5" customHeight="1">
      <c r="A24" s="47" t="s">
        <v>18</v>
      </c>
      <c r="B24" s="46">
        <v>1462.2036724</v>
      </c>
      <c r="C24" s="41">
        <f t="shared" si="0"/>
        <v>0.21934021279637364</v>
      </c>
      <c r="D24" s="41">
        <f t="shared" si="1"/>
        <v>1.4566160652352789</v>
      </c>
      <c r="E24" s="41"/>
      <c r="F24" s="46">
        <v>1483.781</v>
      </c>
      <c r="G24" s="49">
        <f t="shared" si="2"/>
        <v>0.21166633380884448</v>
      </c>
      <c r="H24" s="41">
        <f t="shared" si="3"/>
        <v>1.3080790502092534</v>
      </c>
      <c r="I24" s="41"/>
      <c r="J24" s="41">
        <v>1577.9201449999998</v>
      </c>
      <c r="K24" s="41">
        <f t="shared" si="8"/>
        <v>0.2250955984308131</v>
      </c>
      <c r="L24" s="41">
        <f t="shared" si="9"/>
        <v>1.4265478290005302</v>
      </c>
      <c r="M24" s="42"/>
      <c r="N24" s="76">
        <f t="shared" si="6"/>
        <v>1.0791384092272642</v>
      </c>
      <c r="O24" s="76">
        <f t="shared" si="7"/>
        <v>1.0634454444422727</v>
      </c>
      <c r="P24" s="43"/>
    </row>
    <row r="25" spans="1:16" s="37" customFormat="1" ht="35.25" customHeight="1">
      <c r="A25" s="45" t="s">
        <v>19</v>
      </c>
      <c r="B25" s="77">
        <v>313.01925553</v>
      </c>
      <c r="C25" s="34">
        <f t="shared" si="0"/>
        <v>0.04695495669534243</v>
      </c>
      <c r="D25" s="34">
        <f t="shared" si="1"/>
        <v>0.3118230961522682</v>
      </c>
      <c r="E25" s="34"/>
      <c r="F25" s="77">
        <v>329.231</v>
      </c>
      <c r="G25" s="34">
        <f t="shared" si="2"/>
        <v>0.046965905848787445</v>
      </c>
      <c r="H25" s="34">
        <f t="shared" si="3"/>
        <v>0.2902451061035576</v>
      </c>
      <c r="I25" s="34"/>
      <c r="J25" s="34">
        <v>353.453414</v>
      </c>
      <c r="K25" s="34">
        <f t="shared" si="8"/>
        <v>0.050421314407988596</v>
      </c>
      <c r="L25" s="34">
        <f t="shared" si="9"/>
        <v>0.31954608222238373</v>
      </c>
      <c r="M25" s="35"/>
      <c r="N25" s="55">
        <f t="shared" si="6"/>
        <v>1.1291746681894614</v>
      </c>
      <c r="O25" s="55">
        <f t="shared" si="7"/>
        <v>1.0735727012340879</v>
      </c>
      <c r="P25" s="36"/>
    </row>
    <row r="26" spans="1:16" s="37" customFormat="1" ht="17.25" customHeight="1">
      <c r="A26" s="50" t="s">
        <v>20</v>
      </c>
      <c r="B26" s="77">
        <v>208.08874592</v>
      </c>
      <c r="C26" s="34">
        <f t="shared" si="0"/>
        <v>0.031214686894957724</v>
      </c>
      <c r="D26" s="34">
        <f t="shared" si="1"/>
        <v>0.20729356383316255</v>
      </c>
      <c r="E26" s="34"/>
      <c r="F26" s="77">
        <v>205.18200000000002</v>
      </c>
      <c r="G26" s="34">
        <f t="shared" si="2"/>
        <v>0.029269900142653352</v>
      </c>
      <c r="H26" s="34">
        <f t="shared" si="3"/>
        <v>0.180885370334325</v>
      </c>
      <c r="I26" s="34"/>
      <c r="J26" s="34">
        <v>238.57250999999997</v>
      </c>
      <c r="K26" s="34">
        <f t="shared" si="8"/>
        <v>0.03403316833095577</v>
      </c>
      <c r="L26" s="34">
        <f t="shared" si="9"/>
        <v>0.21568588073239112</v>
      </c>
      <c r="M26" s="35"/>
      <c r="N26" s="55">
        <f t="shared" si="6"/>
        <v>1.1464940544728905</v>
      </c>
      <c r="O26" s="55">
        <f t="shared" si="7"/>
        <v>1.1627360587186009</v>
      </c>
      <c r="P26" s="36"/>
    </row>
    <row r="27" spans="1:16" s="37" customFormat="1" ht="18" customHeight="1">
      <c r="A27" s="51" t="s">
        <v>21</v>
      </c>
      <c r="B27" s="77">
        <v>28080.783024360004</v>
      </c>
      <c r="C27" s="34">
        <f t="shared" si="0"/>
        <v>4.212303005601397</v>
      </c>
      <c r="D27" s="34">
        <f t="shared" si="1"/>
        <v>27.973476232987803</v>
      </c>
      <c r="E27" s="34"/>
      <c r="F27" s="77">
        <v>27505.015</v>
      </c>
      <c r="G27" s="34">
        <f t="shared" si="2"/>
        <v>3.923682596291013</v>
      </c>
      <c r="H27" s="34">
        <f t="shared" si="3"/>
        <v>24.24800822843214</v>
      </c>
      <c r="I27" s="34"/>
      <c r="J27" s="34">
        <v>27706.993281</v>
      </c>
      <c r="K27" s="34">
        <f t="shared" si="8"/>
        <v>3.9524954751783166</v>
      </c>
      <c r="L27" s="34">
        <f t="shared" si="9"/>
        <v>25.049018632779312</v>
      </c>
      <c r="M27" s="35"/>
      <c r="N27" s="55">
        <f t="shared" si="6"/>
        <v>0.9866887706430499</v>
      </c>
      <c r="O27" s="55">
        <f t="shared" si="7"/>
        <v>1.0073433256080755</v>
      </c>
      <c r="P27" s="36"/>
    </row>
    <row r="28" spans="1:16" s="37" customFormat="1" ht="18.75" customHeight="1">
      <c r="A28" s="52" t="s">
        <v>22</v>
      </c>
      <c r="B28" s="77">
        <v>8130.830987879997</v>
      </c>
      <c r="C28" s="34">
        <f t="shared" si="0"/>
        <v>1.219678375014419</v>
      </c>
      <c r="D28" s="34">
        <f t="shared" si="1"/>
        <v>8.09976015257807</v>
      </c>
      <c r="E28" s="34"/>
      <c r="F28" s="77">
        <v>9890.512</v>
      </c>
      <c r="G28" s="34">
        <f t="shared" si="2"/>
        <v>1.4109146932952925</v>
      </c>
      <c r="H28" s="34">
        <f t="shared" si="3"/>
        <v>8.719326870369162</v>
      </c>
      <c r="I28" s="34"/>
      <c r="J28" s="34">
        <v>9032.053130150001</v>
      </c>
      <c r="K28" s="34">
        <f t="shared" si="8"/>
        <v>1.2884526576533526</v>
      </c>
      <c r="L28" s="34">
        <f t="shared" si="9"/>
        <v>8.165594326849114</v>
      </c>
      <c r="M28" s="35"/>
      <c r="N28" s="55">
        <f t="shared" si="6"/>
        <v>1.1108401027660502</v>
      </c>
      <c r="O28" s="55">
        <f t="shared" si="7"/>
        <v>0.9132037987669396</v>
      </c>
      <c r="P28" s="36"/>
    </row>
    <row r="29" spans="1:16" s="37" customFormat="1" ht="19.5" customHeight="1">
      <c r="A29" s="78" t="s">
        <v>23</v>
      </c>
      <c r="B29" s="77">
        <v>391.70922167000003</v>
      </c>
      <c r="C29" s="34">
        <f t="shared" si="0"/>
        <v>0.05875897158319823</v>
      </c>
      <c r="D29" s="34">
        <f t="shared" si="1"/>
        <v>0.39021235957424416</v>
      </c>
      <c r="E29" s="34"/>
      <c r="F29" s="77">
        <v>415.148</v>
      </c>
      <c r="G29" s="34">
        <f t="shared" si="2"/>
        <v>0.0592222539229672</v>
      </c>
      <c r="H29" s="34">
        <f t="shared" si="3"/>
        <v>0.36598824323553897</v>
      </c>
      <c r="I29" s="34"/>
      <c r="J29" s="34">
        <v>448.48791099999994</v>
      </c>
      <c r="K29" s="34">
        <f t="shared" si="8"/>
        <v>0.06397830399429386</v>
      </c>
      <c r="L29" s="34">
        <f t="shared" si="9"/>
        <v>0.4054637731810142</v>
      </c>
      <c r="M29" s="35"/>
      <c r="N29" s="55">
        <f>J29/B29</f>
        <v>1.1449511172801383</v>
      </c>
      <c r="O29" s="55">
        <f>J29/F29</f>
        <v>1.0803084948018535</v>
      </c>
      <c r="P29" s="36"/>
    </row>
    <row r="30" spans="1:16" s="37" customFormat="1" ht="18" customHeight="1">
      <c r="A30" s="78" t="s">
        <v>24</v>
      </c>
      <c r="B30" s="77">
        <v>170.05518800000002</v>
      </c>
      <c r="C30" s="34">
        <f t="shared" si="0"/>
        <v>0.02550940188915322</v>
      </c>
      <c r="D30" s="34">
        <f t="shared" si="1"/>
        <v>0.16940534584407985</v>
      </c>
      <c r="E30" s="34"/>
      <c r="F30" s="77">
        <v>2.502999999999986</v>
      </c>
      <c r="G30" s="34">
        <f t="shared" si="2"/>
        <v>0.00035706134094151015</v>
      </c>
      <c r="H30" s="34">
        <f t="shared" si="3"/>
        <v>0.0022066072167481205</v>
      </c>
      <c r="I30" s="34"/>
      <c r="J30" s="34">
        <v>3.249023999999999</v>
      </c>
      <c r="K30" s="34">
        <f t="shared" si="8"/>
        <v>0.00046348416547788856</v>
      </c>
      <c r="L30" s="34">
        <f t="shared" si="9"/>
        <v>0.0029373401108144276</v>
      </c>
      <c r="M30" s="35"/>
      <c r="N30" s="55">
        <f>J30/B30</f>
        <v>0.019105703496678964</v>
      </c>
      <c r="O30" s="55">
        <f>J30/F30</f>
        <v>1.2980519376747972</v>
      </c>
      <c r="P30" s="36"/>
    </row>
    <row r="31" spans="1:16" s="37" customFormat="1" ht="30" customHeight="1">
      <c r="A31" s="79" t="s">
        <v>25</v>
      </c>
      <c r="B31" s="77">
        <v>2711.0904026899993</v>
      </c>
      <c r="C31" s="34">
        <f t="shared" si="0"/>
        <v>0.4066814747224614</v>
      </c>
      <c r="D31" s="34">
        <f t="shared" si="1"/>
        <v>2.700730349269115</v>
      </c>
      <c r="E31" s="34"/>
      <c r="F31" s="77">
        <v>10514.662</v>
      </c>
      <c r="G31" s="34">
        <f t="shared" si="2"/>
        <v>1.4999517831669045</v>
      </c>
      <c r="H31" s="34">
        <f t="shared" si="3"/>
        <v>9.269568138580647</v>
      </c>
      <c r="I31" s="34"/>
      <c r="J31" s="34">
        <v>3998.5839549999996</v>
      </c>
      <c r="K31" s="34">
        <f t="shared" si="8"/>
        <v>0.5704114058487874</v>
      </c>
      <c r="L31" s="34">
        <f t="shared" si="9"/>
        <v>3.614993621924768</v>
      </c>
      <c r="M31" s="35"/>
      <c r="N31" s="55">
        <f>J31/B31</f>
        <v>1.4748987901814425</v>
      </c>
      <c r="O31" s="55">
        <f>J31/F31</f>
        <v>0.3802864947061541</v>
      </c>
      <c r="P31" s="36"/>
    </row>
    <row r="32" spans="1:16" ht="14.25" customHeight="1">
      <c r="A32" s="78" t="s">
        <v>26</v>
      </c>
      <c r="B32" s="77">
        <v>11.00531535</v>
      </c>
      <c r="C32" s="34">
        <f t="shared" si="0"/>
        <v>0.0016508700233245275</v>
      </c>
      <c r="D32" s="34">
        <f t="shared" si="1"/>
        <v>0.010963260074076131</v>
      </c>
      <c r="E32" s="34"/>
      <c r="F32" s="77">
        <v>0</v>
      </c>
      <c r="G32" s="34">
        <f t="shared" si="2"/>
        <v>0</v>
      </c>
      <c r="H32" s="34">
        <f t="shared" si="3"/>
        <v>0</v>
      </c>
      <c r="I32" s="34"/>
      <c r="J32" s="34">
        <v>-97.948419</v>
      </c>
      <c r="K32" s="34">
        <f t="shared" si="8"/>
        <v>-0.01397267032810271</v>
      </c>
      <c r="L32" s="34">
        <f t="shared" si="9"/>
        <v>-0.08855207592174083</v>
      </c>
      <c r="M32" s="35"/>
      <c r="N32" s="55"/>
      <c r="O32" s="55"/>
      <c r="P32" s="53"/>
    </row>
    <row r="33" spans="1:16" ht="54.75" customHeight="1">
      <c r="A33" s="78" t="s">
        <v>54</v>
      </c>
      <c r="B33" s="77"/>
      <c r="C33" s="34"/>
      <c r="D33" s="34"/>
      <c r="E33" s="34"/>
      <c r="F33" s="77"/>
      <c r="G33" s="34"/>
      <c r="H33" s="34"/>
      <c r="I33" s="34"/>
      <c r="J33" s="34">
        <v>4.141499</v>
      </c>
      <c r="K33" s="34"/>
      <c r="L33" s="34"/>
      <c r="M33" s="35"/>
      <c r="N33" s="55"/>
      <c r="O33" s="55"/>
      <c r="P33" s="53"/>
    </row>
    <row r="34" spans="1:16" ht="54.75" customHeight="1">
      <c r="A34" s="78" t="s">
        <v>52</v>
      </c>
      <c r="B34" s="77"/>
      <c r="C34" s="34"/>
      <c r="D34" s="34"/>
      <c r="E34" s="34"/>
      <c r="F34" s="77"/>
      <c r="G34" s="34"/>
      <c r="H34" s="34"/>
      <c r="I34" s="34"/>
      <c r="J34" s="34">
        <v>405.8</v>
      </c>
      <c r="K34" s="34"/>
      <c r="L34" s="34"/>
      <c r="M34" s="35"/>
      <c r="N34" s="55"/>
      <c r="O34" s="55"/>
      <c r="P34" s="53"/>
    </row>
    <row r="35" spans="1:16" s="37" customFormat="1" ht="33" customHeight="1">
      <c r="A35" s="93" t="s">
        <v>27</v>
      </c>
      <c r="B35" s="99">
        <f>B36+B50+B51</f>
        <v>103859.29287302</v>
      </c>
      <c r="C35" s="95">
        <f aca="true" t="shared" si="10" ref="C35:C47">B35/$B$10*100</f>
        <v>15.579580211461314</v>
      </c>
      <c r="D35" s="95">
        <f aca="true" t="shared" si="11" ref="D35:D47">B35/B$35*100</f>
        <v>100</v>
      </c>
      <c r="E35" s="95"/>
      <c r="F35" s="99">
        <f>F36+F50+F51</f>
        <v>126407.39399999999</v>
      </c>
      <c r="G35" s="95">
        <f t="shared" si="2"/>
        <v>18.032438516405133</v>
      </c>
      <c r="H35" s="95">
        <f aca="true" t="shared" si="12" ref="H35:H52">F35/F$35*100</f>
        <v>100</v>
      </c>
      <c r="I35" s="95"/>
      <c r="J35" s="99">
        <f>J36+J50+J51</f>
        <v>106414.46395014999</v>
      </c>
      <c r="K35" s="95">
        <f aca="true" t="shared" si="13" ref="K35:K50">J35/$J$10*100</f>
        <v>15.1803800214194</v>
      </c>
      <c r="L35" s="95">
        <f aca="true" t="shared" si="14" ref="L35:L50">J35/J$35*100</f>
        <v>100</v>
      </c>
      <c r="M35" s="96"/>
      <c r="N35" s="97">
        <f aca="true" t="shared" si="15" ref="N35:N47">J35/B35</f>
        <v>1.0246022383404245</v>
      </c>
      <c r="O35" s="97">
        <f aca="true" t="shared" si="16" ref="O35:O47">J35/F35</f>
        <v>0.841837337063922</v>
      </c>
      <c r="P35" s="31"/>
    </row>
    <row r="36" spans="1:18" s="37" customFormat="1" ht="19.5" customHeight="1">
      <c r="A36" s="56" t="s">
        <v>28</v>
      </c>
      <c r="B36" s="54">
        <f>B37+B38+B39+B40+B41+B49</f>
        <v>99539.84636375999</v>
      </c>
      <c r="C36" s="34">
        <f t="shared" si="10"/>
        <v>14.931634693072226</v>
      </c>
      <c r="D36" s="34">
        <f t="shared" si="11"/>
        <v>95.84105919675284</v>
      </c>
      <c r="E36" s="34"/>
      <c r="F36" s="54">
        <f>F37+F38+F39+F40+F41+F49+F48</f>
        <v>115126.84099999999</v>
      </c>
      <c r="G36" s="34">
        <f t="shared" si="2"/>
        <v>16.42322981455064</v>
      </c>
      <c r="H36" s="34">
        <f t="shared" si="12"/>
        <v>91.07603389086559</v>
      </c>
      <c r="I36" s="34"/>
      <c r="J36" s="54">
        <f>J37+J38+J39+J40+J41+J49+J48</f>
        <v>103278.66239515</v>
      </c>
      <c r="K36" s="34">
        <f t="shared" si="13"/>
        <v>14.733047417282453</v>
      </c>
      <c r="L36" s="34">
        <f t="shared" si="14"/>
        <v>97.05321867103613</v>
      </c>
      <c r="M36" s="35"/>
      <c r="N36" s="55">
        <f t="shared" si="15"/>
        <v>1.0375609986148342</v>
      </c>
      <c r="O36" s="55">
        <f t="shared" si="16"/>
        <v>0.8970858706628632</v>
      </c>
      <c r="P36" s="36"/>
      <c r="Q36" s="83"/>
      <c r="R36" s="84"/>
    </row>
    <row r="37" spans="1:18" ht="19.5" customHeight="1">
      <c r="A37" s="57" t="s">
        <v>29</v>
      </c>
      <c r="B37" s="34">
        <v>23888.712285939997</v>
      </c>
      <c r="C37" s="34">
        <f t="shared" si="10"/>
        <v>3.5834646945107926</v>
      </c>
      <c r="D37" s="34">
        <f t="shared" si="11"/>
        <v>23.001034982152934</v>
      </c>
      <c r="E37" s="34"/>
      <c r="F37" s="34">
        <v>25239.667999999998</v>
      </c>
      <c r="G37" s="34">
        <f t="shared" si="2"/>
        <v>3.6005232524964335</v>
      </c>
      <c r="H37" s="34">
        <f t="shared" si="12"/>
        <v>19.966923770297804</v>
      </c>
      <c r="I37" s="34"/>
      <c r="J37" s="54">
        <v>25123.600043000002</v>
      </c>
      <c r="K37" s="34">
        <f t="shared" si="13"/>
        <v>3.5839657693295295</v>
      </c>
      <c r="L37" s="34">
        <f t="shared" si="14"/>
        <v>23.60919663587197</v>
      </c>
      <c r="M37" s="35"/>
      <c r="N37" s="55">
        <f t="shared" si="15"/>
        <v>1.0516933580294663</v>
      </c>
      <c r="O37" s="55">
        <f t="shared" si="16"/>
        <v>0.9954013675219502</v>
      </c>
      <c r="P37" s="58"/>
      <c r="Q37" s="83"/>
      <c r="R37" s="84"/>
    </row>
    <row r="38" spans="1:18" ht="17.25" customHeight="1">
      <c r="A38" s="57" t="s">
        <v>30</v>
      </c>
      <c r="B38" s="34">
        <v>17546.1824732</v>
      </c>
      <c r="C38" s="34">
        <f t="shared" si="10"/>
        <v>2.6320433124879146</v>
      </c>
      <c r="D38" s="34">
        <f t="shared" si="11"/>
        <v>16.894186343683504</v>
      </c>
      <c r="E38" s="34"/>
      <c r="F38" s="34">
        <v>18795.142</v>
      </c>
      <c r="G38" s="34">
        <f t="shared" si="2"/>
        <v>2.681190014265335</v>
      </c>
      <c r="H38" s="34">
        <f t="shared" si="12"/>
        <v>14.868704594922669</v>
      </c>
      <c r="I38" s="34"/>
      <c r="J38" s="54">
        <v>17126.911955000003</v>
      </c>
      <c r="K38" s="34">
        <f t="shared" si="13"/>
        <v>2.4432114058487877</v>
      </c>
      <c r="L38" s="34">
        <f t="shared" si="14"/>
        <v>16.094533881242995</v>
      </c>
      <c r="M38" s="35"/>
      <c r="N38" s="55">
        <f t="shared" si="15"/>
        <v>0.9761047442177015</v>
      </c>
      <c r="O38" s="55">
        <f t="shared" si="16"/>
        <v>0.9112414237147026</v>
      </c>
      <c r="P38" s="58"/>
      <c r="Q38" s="83"/>
      <c r="R38" s="84"/>
    </row>
    <row r="39" spans="1:18" ht="19.5" customHeight="1">
      <c r="A39" s="57" t="s">
        <v>31</v>
      </c>
      <c r="B39" s="34">
        <v>6264.366115100001</v>
      </c>
      <c r="C39" s="34">
        <f t="shared" si="10"/>
        <v>0.9396963108874947</v>
      </c>
      <c r="D39" s="34">
        <f t="shared" si="11"/>
        <v>6.031589414689076</v>
      </c>
      <c r="E39" s="34"/>
      <c r="F39" s="34">
        <v>6481.525</v>
      </c>
      <c r="G39" s="34">
        <f t="shared" si="2"/>
        <v>0.9246112696148359</v>
      </c>
      <c r="H39" s="34">
        <f t="shared" si="12"/>
        <v>5.127488823952815</v>
      </c>
      <c r="I39" s="34"/>
      <c r="J39" s="54">
        <v>5768.41919415</v>
      </c>
      <c r="K39" s="34">
        <f t="shared" si="13"/>
        <v>0.8228843358273894</v>
      </c>
      <c r="L39" s="34">
        <f t="shared" si="14"/>
        <v>5.420709723118302</v>
      </c>
      <c r="M39" s="35"/>
      <c r="N39" s="55">
        <f t="shared" si="15"/>
        <v>0.920830470020815</v>
      </c>
      <c r="O39" s="55">
        <f t="shared" si="16"/>
        <v>0.8899787000975852</v>
      </c>
      <c r="P39" s="58"/>
      <c r="Q39" s="83"/>
      <c r="R39" s="84"/>
    </row>
    <row r="40" spans="1:18" ht="19.5" customHeight="1">
      <c r="A40" s="57" t="s">
        <v>32</v>
      </c>
      <c r="B40" s="34">
        <v>3178.39007822</v>
      </c>
      <c r="C40" s="34">
        <f t="shared" si="10"/>
        <v>0.4767795138705859</v>
      </c>
      <c r="D40" s="34">
        <f t="shared" si="11"/>
        <v>3.060284727824933</v>
      </c>
      <c r="E40" s="34"/>
      <c r="F40" s="34">
        <v>3374.5290000000005</v>
      </c>
      <c r="G40" s="34">
        <f t="shared" si="2"/>
        <v>0.48138787446505</v>
      </c>
      <c r="H40" s="34">
        <f t="shared" si="12"/>
        <v>2.669566148954863</v>
      </c>
      <c r="I40" s="34"/>
      <c r="J40" s="54">
        <v>3202.187368</v>
      </c>
      <c r="K40" s="34">
        <f t="shared" si="13"/>
        <v>0.4568027629101284</v>
      </c>
      <c r="L40" s="34">
        <f t="shared" si="14"/>
        <v>3.0091655298851756</v>
      </c>
      <c r="M40" s="35"/>
      <c r="N40" s="55">
        <f t="shared" si="15"/>
        <v>1.007487214971841</v>
      </c>
      <c r="O40" s="55">
        <f t="shared" si="16"/>
        <v>0.9489286854550663</v>
      </c>
      <c r="P40" s="58"/>
      <c r="Q40" s="83"/>
      <c r="R40" s="84"/>
    </row>
    <row r="41" spans="1:18" s="37" customFormat="1" ht="19.5" customHeight="1">
      <c r="A41" s="57" t="s">
        <v>33</v>
      </c>
      <c r="B41" s="54">
        <f>B42+B43+B44+B45+B47+B46</f>
        <v>48423.04385927</v>
      </c>
      <c r="C41" s="34">
        <f t="shared" si="10"/>
        <v>7.26377654824745</v>
      </c>
      <c r="D41" s="34">
        <f t="shared" si="11"/>
        <v>46.62369877529667</v>
      </c>
      <c r="E41" s="34"/>
      <c r="F41" s="54">
        <f>F42+F43+F44+F45+F47+F46</f>
        <v>60859.479</v>
      </c>
      <c r="G41" s="34">
        <f t="shared" si="2"/>
        <v>8.681808701854493</v>
      </c>
      <c r="H41" s="34">
        <f t="shared" si="12"/>
        <v>48.1455056339505</v>
      </c>
      <c r="I41" s="34"/>
      <c r="J41" s="54">
        <f>J42+J43+J44+J45+J47+J46</f>
        <v>51893.648521</v>
      </c>
      <c r="K41" s="34">
        <f t="shared" si="13"/>
        <v>7.402802927389445</v>
      </c>
      <c r="L41" s="34">
        <f t="shared" si="14"/>
        <v>48.765596888511</v>
      </c>
      <c r="M41" s="35"/>
      <c r="N41" s="55">
        <f t="shared" si="15"/>
        <v>1.0716725836528675</v>
      </c>
      <c r="O41" s="55">
        <f t="shared" si="16"/>
        <v>0.8526798022868386</v>
      </c>
      <c r="P41" s="59"/>
      <c r="Q41" s="83"/>
      <c r="R41" s="84"/>
    </row>
    <row r="42" spans="1:18" ht="18" customHeight="1">
      <c r="A42" s="60" t="s">
        <v>34</v>
      </c>
      <c r="B42" s="41">
        <v>500.9517522899987</v>
      </c>
      <c r="C42" s="41">
        <f t="shared" si="10"/>
        <v>0.07514607302801668</v>
      </c>
      <c r="D42" s="41">
        <f t="shared" si="11"/>
        <v>0.48233695650370956</v>
      </c>
      <c r="E42" s="41"/>
      <c r="F42" s="41">
        <v>903.4729999999954</v>
      </c>
      <c r="G42" s="41">
        <f t="shared" si="2"/>
        <v>0.1288834522111263</v>
      </c>
      <c r="H42" s="41">
        <f t="shared" si="12"/>
        <v>0.7147311335284671</v>
      </c>
      <c r="I42" s="41"/>
      <c r="J42" s="66">
        <v>450.8568200000009</v>
      </c>
      <c r="K42" s="41">
        <f t="shared" si="13"/>
        <v>0.06431623680456504</v>
      </c>
      <c r="L42" s="41">
        <f t="shared" si="14"/>
        <v>0.4236800179825229</v>
      </c>
      <c r="M42" s="42"/>
      <c r="N42" s="76">
        <f t="shared" si="15"/>
        <v>0.9000004849548903</v>
      </c>
      <c r="O42" s="76">
        <f t="shared" si="16"/>
        <v>0.49902633504266664</v>
      </c>
      <c r="P42" s="58"/>
      <c r="Q42" s="83"/>
      <c r="R42" s="84"/>
    </row>
    <row r="43" spans="1:18" ht="27" customHeight="1">
      <c r="A43" s="62" t="s">
        <v>35</v>
      </c>
      <c r="B43" s="41">
        <v>6582.05096694</v>
      </c>
      <c r="C43" s="41">
        <f t="shared" si="10"/>
        <v>0.9873511378586226</v>
      </c>
      <c r="D43" s="41">
        <f t="shared" si="11"/>
        <v>6.337469459750047</v>
      </c>
      <c r="E43" s="41"/>
      <c r="F43" s="41">
        <v>7405.3460000000005</v>
      </c>
      <c r="G43" s="41">
        <f t="shared" si="2"/>
        <v>1.0563974322396577</v>
      </c>
      <c r="H43" s="41">
        <f t="shared" si="12"/>
        <v>5.85831711711421</v>
      </c>
      <c r="I43" s="41"/>
      <c r="J43" s="66">
        <v>6057.526573</v>
      </c>
      <c r="K43" s="41">
        <f t="shared" si="13"/>
        <v>0.8641264726105564</v>
      </c>
      <c r="L43" s="41">
        <f t="shared" si="14"/>
        <v>5.692390252360484</v>
      </c>
      <c r="M43" s="42"/>
      <c r="N43" s="76">
        <f t="shared" si="15"/>
        <v>0.9203098856914729</v>
      </c>
      <c r="O43" s="76">
        <f t="shared" si="16"/>
        <v>0.8179937268292393</v>
      </c>
      <c r="P43" s="58"/>
      <c r="Q43" s="83"/>
      <c r="R43" s="84"/>
    </row>
    <row r="44" spans="1:18" ht="30">
      <c r="A44" s="60" t="s">
        <v>36</v>
      </c>
      <c r="B44" s="41">
        <v>4530.346720149999</v>
      </c>
      <c r="C44" s="41">
        <f t="shared" si="10"/>
        <v>0.6795819436071157</v>
      </c>
      <c r="D44" s="41">
        <f t="shared" si="11"/>
        <v>4.362004202829373</v>
      </c>
      <c r="E44" s="34"/>
      <c r="F44" s="41">
        <v>12684.607</v>
      </c>
      <c r="G44" s="41">
        <f t="shared" si="2"/>
        <v>1.8095017118402283</v>
      </c>
      <c r="H44" s="41">
        <f t="shared" si="12"/>
        <v>10.0347033497107</v>
      </c>
      <c r="I44" s="34"/>
      <c r="J44" s="66">
        <v>5789.252892</v>
      </c>
      <c r="K44" s="41">
        <f t="shared" si="13"/>
        <v>0.8258563326676177</v>
      </c>
      <c r="L44" s="41">
        <f t="shared" si="14"/>
        <v>5.440287604805287</v>
      </c>
      <c r="M44" s="42"/>
      <c r="N44" s="76">
        <f t="shared" si="15"/>
        <v>1.2778829634055733</v>
      </c>
      <c r="O44" s="76">
        <f t="shared" si="16"/>
        <v>0.4563998626051245</v>
      </c>
      <c r="P44" s="58"/>
      <c r="Q44" s="83"/>
      <c r="R44" s="84"/>
    </row>
    <row r="45" spans="1:18" ht="17.25" customHeight="1">
      <c r="A45" s="61" t="s">
        <v>37</v>
      </c>
      <c r="B45" s="41">
        <v>35197.980973000005</v>
      </c>
      <c r="C45" s="41">
        <f t="shared" si="10"/>
        <v>5.279929726854468</v>
      </c>
      <c r="D45" s="41">
        <f t="shared" si="11"/>
        <v>33.890064142872234</v>
      </c>
      <c r="E45" s="41"/>
      <c r="F45" s="41">
        <v>37328.62700000001</v>
      </c>
      <c r="G45" s="41">
        <f t="shared" si="2"/>
        <v>5.325053780313838</v>
      </c>
      <c r="H45" s="41">
        <f t="shared" si="12"/>
        <v>29.530414178145314</v>
      </c>
      <c r="I45" s="41"/>
      <c r="J45" s="66">
        <v>37176.229058</v>
      </c>
      <c r="K45" s="41">
        <f t="shared" si="13"/>
        <v>5.30331370299572</v>
      </c>
      <c r="L45" s="41">
        <f t="shared" si="14"/>
        <v>34.93531581892407</v>
      </c>
      <c r="M45" s="42"/>
      <c r="N45" s="76">
        <f t="shared" si="15"/>
        <v>1.0562034534457385</v>
      </c>
      <c r="O45" s="76">
        <f t="shared" si="16"/>
        <v>0.9959173976047924</v>
      </c>
      <c r="P45" s="58"/>
      <c r="Q45" s="83"/>
      <c r="R45" s="84"/>
    </row>
    <row r="46" spans="1:18" ht="47.25" customHeight="1">
      <c r="A46" s="60" t="s">
        <v>53</v>
      </c>
      <c r="B46" s="41"/>
      <c r="C46" s="41"/>
      <c r="D46" s="41"/>
      <c r="E46" s="41"/>
      <c r="F46" s="41">
        <v>499.678</v>
      </c>
      <c r="G46" s="41"/>
      <c r="H46" s="41"/>
      <c r="I46" s="41"/>
      <c r="J46" s="66">
        <v>480.472</v>
      </c>
      <c r="K46" s="41"/>
      <c r="L46" s="41"/>
      <c r="M46" s="42"/>
      <c r="N46" s="76"/>
      <c r="O46" s="76"/>
      <c r="P46" s="58"/>
      <c r="Q46" s="83"/>
      <c r="R46" s="84"/>
    </row>
    <row r="47" spans="1:18" ht="19.5" customHeight="1">
      <c r="A47" s="62" t="s">
        <v>38</v>
      </c>
      <c r="B47" s="41">
        <v>1611.7134468900001</v>
      </c>
      <c r="C47" s="41">
        <f t="shared" si="10"/>
        <v>0.24176766689922694</v>
      </c>
      <c r="D47" s="41">
        <f t="shared" si="11"/>
        <v>1.5518240133413064</v>
      </c>
      <c r="E47" s="41"/>
      <c r="F47" s="41">
        <v>2037.748</v>
      </c>
      <c r="G47" s="41">
        <f t="shared" si="2"/>
        <v>0.29069158345221113</v>
      </c>
      <c r="H47" s="41">
        <f t="shared" si="12"/>
        <v>1.6120481053505462</v>
      </c>
      <c r="I47" s="41"/>
      <c r="J47" s="66">
        <v>1939.3111780000002</v>
      </c>
      <c r="K47" s="41">
        <f t="shared" si="13"/>
        <v>0.2766492407988588</v>
      </c>
      <c r="L47" s="41">
        <f t="shared" si="14"/>
        <v>1.8224131438640458</v>
      </c>
      <c r="M47" s="42"/>
      <c r="N47" s="76">
        <f t="shared" si="15"/>
        <v>1.2032605310467195</v>
      </c>
      <c r="O47" s="76">
        <f t="shared" si="16"/>
        <v>0.951693329106445</v>
      </c>
      <c r="P47" s="58"/>
      <c r="Q47" s="83"/>
      <c r="R47" s="84"/>
    </row>
    <row r="48" spans="1:18" ht="15">
      <c r="A48" s="63" t="s">
        <v>39</v>
      </c>
      <c r="B48" s="64">
        <v>0</v>
      </c>
      <c r="C48" s="41"/>
      <c r="D48" s="34"/>
      <c r="E48" s="34"/>
      <c r="F48" s="41">
        <v>0.958</v>
      </c>
      <c r="G48" s="41"/>
      <c r="H48" s="41">
        <f t="shared" si="12"/>
        <v>0.0007578670595803914</v>
      </c>
      <c r="I48" s="34"/>
      <c r="J48" s="66"/>
      <c r="K48" s="41">
        <f t="shared" si="13"/>
        <v>0</v>
      </c>
      <c r="L48" s="34">
        <f t="shared" si="14"/>
        <v>0</v>
      </c>
      <c r="M48" s="35"/>
      <c r="N48" s="76"/>
      <c r="O48" s="55"/>
      <c r="P48" s="59"/>
      <c r="Q48" s="83"/>
      <c r="R48" s="84"/>
    </row>
    <row r="49" spans="1:18" ht="30.75">
      <c r="A49" s="65" t="s">
        <v>40</v>
      </c>
      <c r="B49" s="64">
        <v>239.15155202999995</v>
      </c>
      <c r="C49" s="64">
        <f>B49/$B$10*100</f>
        <v>0.03587431306799064</v>
      </c>
      <c r="D49" s="34">
        <f>B49/B$35*100</f>
        <v>0.23026495310572775</v>
      </c>
      <c r="E49" s="34"/>
      <c r="F49" s="64">
        <v>375.5400000000001</v>
      </c>
      <c r="G49" s="34">
        <f>F49/$F$10*100</f>
        <v>0.053572039942938667</v>
      </c>
      <c r="H49" s="34">
        <f t="shared" si="12"/>
        <v>0.29708705172736977</v>
      </c>
      <c r="I49" s="34"/>
      <c r="J49" s="54">
        <v>163.895314</v>
      </c>
      <c r="K49" s="34">
        <f t="shared" si="13"/>
        <v>0.023380215977175465</v>
      </c>
      <c r="L49" s="34">
        <f t="shared" si="14"/>
        <v>0.1540160124067129</v>
      </c>
      <c r="M49" s="35"/>
      <c r="N49" s="55">
        <f>J49/B49</f>
        <v>0.6853198844364616</v>
      </c>
      <c r="O49" s="55">
        <f>J49/F49</f>
        <v>0.4364257176332747</v>
      </c>
      <c r="P49" s="59"/>
      <c r="Q49" s="83"/>
      <c r="R49" s="84"/>
    </row>
    <row r="50" spans="1:18" s="37" customFormat="1" ht="15">
      <c r="A50" s="56" t="s">
        <v>41</v>
      </c>
      <c r="B50" s="64">
        <v>4807.33777116</v>
      </c>
      <c r="C50" s="34">
        <f>B50/$B$10*100</f>
        <v>0.72113243155761</v>
      </c>
      <c r="D50" s="34">
        <f>B50/B$35*100</f>
        <v>4.628702582288449</v>
      </c>
      <c r="E50" s="34"/>
      <c r="F50" s="64">
        <v>11280.553000000002</v>
      </c>
      <c r="G50" s="34">
        <f>F50/$F$10*100</f>
        <v>1.6092087018544938</v>
      </c>
      <c r="H50" s="34">
        <f t="shared" si="12"/>
        <v>8.92396610913441</v>
      </c>
      <c r="I50" s="34"/>
      <c r="J50" s="54">
        <v>3830.833784</v>
      </c>
      <c r="K50" s="34">
        <f t="shared" si="13"/>
        <v>0.5464812815977175</v>
      </c>
      <c r="L50" s="34">
        <f t="shared" si="14"/>
        <v>3.5999183210607155</v>
      </c>
      <c r="M50" s="35"/>
      <c r="N50" s="55">
        <f>J50/B50</f>
        <v>0.796872191295106</v>
      </c>
      <c r="O50" s="55">
        <f>J50/F50</f>
        <v>0.3395962754662825</v>
      </c>
      <c r="P50" s="59"/>
      <c r="Q50" s="83"/>
      <c r="R50" s="84"/>
    </row>
    <row r="51" spans="1:18" s="37" customFormat="1" ht="30.75">
      <c r="A51" s="67" t="s">
        <v>42</v>
      </c>
      <c r="B51" s="64">
        <v>-487.8912619000001</v>
      </c>
      <c r="C51" s="34">
        <f>B51/$B$10*100</f>
        <v>-0.07318691316852508</v>
      </c>
      <c r="D51" s="34">
        <f>B51/B$35*100</f>
        <v>-0.4697617790412877</v>
      </c>
      <c r="E51" s="34"/>
      <c r="F51" s="64">
        <v>0</v>
      </c>
      <c r="G51" s="34">
        <f>F51/$F$10*100</f>
        <v>0</v>
      </c>
      <c r="H51" s="34">
        <f t="shared" si="12"/>
        <v>0</v>
      </c>
      <c r="I51" s="34"/>
      <c r="J51" s="54">
        <v>-695.0322290000001</v>
      </c>
      <c r="K51" s="34">
        <f>J51/$J$10*100</f>
        <v>-0.09914867746077034</v>
      </c>
      <c r="L51" s="34">
        <f>J51/J$35*100</f>
        <v>-0.6531369920968535</v>
      </c>
      <c r="M51" s="35"/>
      <c r="N51" s="55">
        <f>J51/B51</f>
        <v>1.4245637978703058</v>
      </c>
      <c r="O51" s="55"/>
      <c r="P51" s="59"/>
      <c r="Q51" s="83"/>
      <c r="R51" s="84"/>
    </row>
    <row r="52" spans="1:16" s="28" customFormat="1" ht="21" customHeight="1" thickBot="1">
      <c r="A52" s="100" t="s">
        <v>43</v>
      </c>
      <c r="B52" s="101">
        <f>B12-B35</f>
        <v>-3475.690954980004</v>
      </c>
      <c r="C52" s="101">
        <f>B52/$B$10*100</f>
        <v>-0.521376609886666</v>
      </c>
      <c r="D52" s="101">
        <f>B52/B$35*100</f>
        <v>-3.346538243072229</v>
      </c>
      <c r="E52" s="101"/>
      <c r="F52" s="101">
        <f>F12-F35</f>
        <v>-12975.334999999992</v>
      </c>
      <c r="G52" s="101">
        <f>F52/$F$10*100</f>
        <v>-1.850975035663337</v>
      </c>
      <c r="H52" s="101">
        <f t="shared" si="12"/>
        <v>-10.26469622496924</v>
      </c>
      <c r="I52" s="102"/>
      <c r="J52" s="103">
        <f>J12-J35</f>
        <v>4196.628992000027</v>
      </c>
      <c r="K52" s="104">
        <f>J52/$J$10*100</f>
        <v>0.5986631942938697</v>
      </c>
      <c r="L52" s="104">
        <f>J52/J$35*100</f>
        <v>3.943664081196654</v>
      </c>
      <c r="M52" s="105"/>
      <c r="N52" s="106">
        <f>J52/B52</f>
        <v>-1.2074229401745447</v>
      </c>
      <c r="O52" s="106">
        <f>J52/F52</f>
        <v>-0.3234312633932018</v>
      </c>
      <c r="P52" s="68"/>
    </row>
    <row r="53" spans="1:14" ht="15">
      <c r="A53" s="69"/>
      <c r="B53" s="70"/>
      <c r="C53" s="81"/>
      <c r="D53" s="70"/>
      <c r="E53" s="70"/>
      <c r="F53" s="70"/>
      <c r="G53" s="70"/>
      <c r="H53" s="70"/>
      <c r="I53" s="70"/>
      <c r="J53" s="70"/>
      <c r="K53" s="6"/>
      <c r="L53" s="6"/>
      <c r="M53" s="6"/>
      <c r="N53" s="6"/>
    </row>
    <row r="54" spans="1:15" ht="1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4" ht="19.5" customHeight="1">
      <c r="A55" s="71"/>
      <c r="B55" s="71"/>
      <c r="C55" s="71"/>
      <c r="D55" s="71"/>
      <c r="E55" s="71"/>
      <c r="F55" s="72"/>
      <c r="G55" s="71"/>
      <c r="H55" s="71"/>
      <c r="I55" s="71"/>
      <c r="J55" s="6"/>
      <c r="K55" s="6"/>
      <c r="L55" s="6"/>
      <c r="M55" s="6"/>
      <c r="N55" s="6"/>
    </row>
    <row r="56" spans="1:14" ht="19.5" customHeight="1">
      <c r="A56" s="71"/>
      <c r="B56" s="71"/>
      <c r="C56" s="71"/>
      <c r="D56" s="71"/>
      <c r="E56" s="71"/>
      <c r="F56" s="71"/>
      <c r="G56" s="71"/>
      <c r="H56" s="71"/>
      <c r="I56" s="71"/>
      <c r="J56" s="73"/>
      <c r="L56" s="6"/>
      <c r="M56" s="6"/>
      <c r="N56" s="6"/>
    </row>
    <row r="57" spans="4:14" ht="19.5" customHeight="1">
      <c r="D57" s="74"/>
      <c r="E57" s="74"/>
      <c r="F57" s="71"/>
      <c r="G57" s="71"/>
      <c r="H57" s="71"/>
      <c r="I57" s="74"/>
      <c r="J57" s="74"/>
      <c r="L57" s="6"/>
      <c r="M57" s="6"/>
      <c r="N57" s="6"/>
    </row>
    <row r="58" spans="8:16" ht="19.5" customHeight="1">
      <c r="H58" s="74"/>
      <c r="J58" s="6"/>
      <c r="K58" s="6"/>
      <c r="L58" s="6"/>
      <c r="M58" s="6"/>
      <c r="N58" s="6"/>
      <c r="O58" s="75"/>
      <c r="P58" s="75"/>
    </row>
    <row r="59" spans="10:14" ht="19.5" customHeight="1">
      <c r="J59" s="6"/>
      <c r="K59" s="6"/>
      <c r="L59" s="6"/>
      <c r="M59" s="6"/>
      <c r="N59" s="6"/>
    </row>
    <row r="60" spans="10:14" ht="19.5" customHeight="1">
      <c r="J60" s="6"/>
      <c r="K60" s="6"/>
      <c r="L60" s="6"/>
      <c r="M60" s="6"/>
      <c r="N60" s="6"/>
    </row>
    <row r="61" spans="10:14" ht="19.5" customHeight="1">
      <c r="J61" s="6"/>
      <c r="K61" s="6"/>
      <c r="L61" s="6"/>
      <c r="M61" s="6"/>
      <c r="N61" s="6"/>
    </row>
    <row r="62" spans="10:14" ht="19.5" customHeight="1">
      <c r="J62" s="6"/>
      <c r="K62" s="6"/>
      <c r="L62" s="6"/>
      <c r="M62" s="6"/>
      <c r="N62" s="6"/>
    </row>
    <row r="63" spans="10:14" ht="19.5" customHeight="1">
      <c r="J63" s="6"/>
      <c r="K63" s="6"/>
      <c r="L63" s="6"/>
      <c r="M63" s="6"/>
      <c r="N63" s="6"/>
    </row>
    <row r="64" spans="10:14" ht="19.5" customHeight="1">
      <c r="J64" s="6"/>
      <c r="K64" s="6"/>
      <c r="L64" s="6"/>
      <c r="M64" s="6"/>
      <c r="N64" s="6"/>
    </row>
    <row r="65" spans="10:14" ht="19.5" customHeight="1">
      <c r="J65" s="6"/>
      <c r="K65" s="6"/>
      <c r="L65" s="6"/>
      <c r="M65" s="6"/>
      <c r="N65" s="6"/>
    </row>
    <row r="66" spans="10:14" ht="19.5" customHeight="1">
      <c r="J66" s="6"/>
      <c r="K66" s="6"/>
      <c r="L66" s="6"/>
      <c r="M66" s="6"/>
      <c r="N66" s="6"/>
    </row>
    <row r="67" spans="10:14" ht="19.5" customHeight="1">
      <c r="J67" s="6"/>
      <c r="K67" s="6"/>
      <c r="L67" s="6"/>
      <c r="M67" s="6"/>
      <c r="N67" s="6"/>
    </row>
    <row r="68" spans="10:14" ht="19.5" customHeight="1">
      <c r="J68" s="6"/>
      <c r="K68" s="6"/>
      <c r="L68" s="6"/>
      <c r="M68" s="6"/>
      <c r="N68" s="6"/>
    </row>
    <row r="69" spans="10:14" ht="19.5" customHeight="1">
      <c r="J69" s="6"/>
      <c r="K69" s="6"/>
      <c r="L69" s="6"/>
      <c r="M69" s="6"/>
      <c r="N69" s="6"/>
    </row>
    <row r="70" spans="10:14" ht="19.5" customHeight="1">
      <c r="J70" s="6"/>
      <c r="K70" s="6"/>
      <c r="L70" s="6"/>
      <c r="M70" s="6"/>
      <c r="N70" s="6"/>
    </row>
    <row r="71" spans="10:14" ht="19.5" customHeight="1">
      <c r="J71" s="6"/>
      <c r="K71" s="6"/>
      <c r="L71" s="6"/>
      <c r="M71" s="6"/>
      <c r="N71" s="6"/>
    </row>
    <row r="72" spans="10:14" ht="19.5" customHeight="1">
      <c r="J72" s="6"/>
      <c r="K72" s="6"/>
      <c r="L72" s="6"/>
      <c r="M72" s="6"/>
      <c r="N72" s="6"/>
    </row>
    <row r="73" spans="10:14" ht="19.5" customHeight="1">
      <c r="J73" s="6"/>
      <c r="K73" s="6"/>
      <c r="L73" s="6"/>
      <c r="M73" s="6"/>
      <c r="N73" s="6"/>
    </row>
    <row r="74" spans="10:14" ht="19.5" customHeight="1">
      <c r="J74" s="6"/>
      <c r="K74" s="6"/>
      <c r="L74" s="6"/>
      <c r="M74" s="6"/>
      <c r="N74" s="6"/>
    </row>
    <row r="75" spans="10:14" ht="19.5" customHeight="1">
      <c r="J75" s="6"/>
      <c r="K75" s="6"/>
      <c r="L75" s="6"/>
      <c r="M75" s="6"/>
      <c r="N75" s="6"/>
    </row>
    <row r="76" spans="10:14" ht="19.5" customHeight="1">
      <c r="J76" s="6"/>
      <c r="K76" s="6"/>
      <c r="L76" s="6"/>
      <c r="M76" s="6"/>
      <c r="N76" s="6"/>
    </row>
    <row r="77" spans="10:14" ht="19.5" customHeight="1">
      <c r="J77" s="6"/>
      <c r="K77" s="6"/>
      <c r="L77" s="6"/>
      <c r="M77" s="6"/>
      <c r="N77" s="6"/>
    </row>
    <row r="78" spans="10:14" ht="19.5" customHeight="1">
      <c r="J78" s="6"/>
      <c r="K78" s="6"/>
      <c r="L78" s="6"/>
      <c r="M78" s="6"/>
      <c r="N78" s="6"/>
    </row>
    <row r="79" spans="10:14" ht="19.5" customHeight="1">
      <c r="J79" s="6"/>
      <c r="K79" s="6"/>
      <c r="L79" s="6"/>
      <c r="M79" s="6"/>
      <c r="N79" s="6"/>
    </row>
    <row r="80" spans="10:14" ht="19.5" customHeight="1">
      <c r="J80" s="6"/>
      <c r="K80" s="6"/>
      <c r="L80" s="6"/>
      <c r="M80" s="6"/>
      <c r="N80" s="6"/>
    </row>
    <row r="81" spans="10:14" ht="19.5" customHeight="1">
      <c r="J81" s="6"/>
      <c r="K81" s="6"/>
      <c r="L81" s="6"/>
      <c r="M81" s="6"/>
      <c r="N81" s="6"/>
    </row>
    <row r="82" spans="10:14" ht="19.5" customHeight="1">
      <c r="J82" s="6"/>
      <c r="K82" s="6"/>
      <c r="L82" s="6"/>
      <c r="M82" s="6"/>
      <c r="N82" s="6"/>
    </row>
    <row r="83" spans="10:14" ht="19.5" customHeight="1">
      <c r="J83" s="6"/>
      <c r="K83" s="6"/>
      <c r="L83" s="6"/>
      <c r="M83" s="6"/>
      <c r="N83" s="6"/>
    </row>
    <row r="84" spans="10:14" ht="19.5" customHeight="1">
      <c r="J84" s="6"/>
      <c r="K84" s="6"/>
      <c r="L84" s="6"/>
      <c r="M84" s="6"/>
      <c r="N84" s="6"/>
    </row>
    <row r="85" spans="10:14" ht="19.5" customHeight="1">
      <c r="J85" s="6"/>
      <c r="K85" s="6"/>
      <c r="L85" s="6"/>
      <c r="M85" s="6"/>
      <c r="N85" s="6"/>
    </row>
    <row r="86" spans="10:14" ht="19.5" customHeight="1">
      <c r="J86" s="6"/>
      <c r="K86" s="6"/>
      <c r="L86" s="6"/>
      <c r="M86" s="6"/>
      <c r="N86" s="6"/>
    </row>
    <row r="87" spans="10:14" ht="19.5" customHeight="1">
      <c r="J87" s="6"/>
      <c r="K87" s="6"/>
      <c r="L87" s="6"/>
      <c r="M87" s="6"/>
      <c r="N87" s="6"/>
    </row>
    <row r="88" spans="10:14" ht="19.5" customHeight="1">
      <c r="J88" s="6"/>
      <c r="K88" s="6"/>
      <c r="L88" s="6"/>
      <c r="M88" s="6"/>
      <c r="N88" s="6"/>
    </row>
    <row r="89" spans="10:14" ht="19.5" customHeight="1">
      <c r="J89" s="6"/>
      <c r="K89" s="6"/>
      <c r="L89" s="6"/>
      <c r="M89" s="6"/>
      <c r="N89" s="6"/>
    </row>
    <row r="90" spans="10:14" ht="19.5" customHeight="1">
      <c r="J90" s="6"/>
      <c r="K90" s="6"/>
      <c r="L90" s="6"/>
      <c r="M90" s="6"/>
      <c r="N90" s="6"/>
    </row>
    <row r="91" spans="10:14" ht="19.5" customHeight="1">
      <c r="J91" s="6"/>
      <c r="K91" s="6"/>
      <c r="L91" s="6"/>
      <c r="M91" s="6"/>
      <c r="N91" s="6"/>
    </row>
    <row r="92" spans="10:14" ht="19.5" customHeight="1">
      <c r="J92" s="6"/>
      <c r="K92" s="6"/>
      <c r="L92" s="6"/>
      <c r="M92" s="6"/>
      <c r="N92" s="6"/>
    </row>
    <row r="93" spans="10:14" ht="19.5" customHeight="1">
      <c r="J93" s="6"/>
      <c r="K93" s="6"/>
      <c r="L93" s="6"/>
      <c r="M93" s="6"/>
      <c r="N93" s="6"/>
    </row>
    <row r="94" spans="10:14" ht="19.5" customHeight="1">
      <c r="J94" s="6"/>
      <c r="K94" s="6"/>
      <c r="L94" s="6"/>
      <c r="M94" s="6"/>
      <c r="N94" s="6"/>
    </row>
    <row r="95" spans="10:14" ht="19.5" customHeight="1">
      <c r="J95" s="6"/>
      <c r="K95" s="6"/>
      <c r="L95" s="6"/>
      <c r="M95" s="6"/>
      <c r="N95" s="6"/>
    </row>
    <row r="96" spans="10:14" ht="19.5" customHeight="1">
      <c r="J96" s="6"/>
      <c r="K96" s="6"/>
      <c r="L96" s="6"/>
      <c r="M96" s="6"/>
      <c r="N96" s="6"/>
    </row>
    <row r="97" spans="10:14" ht="19.5" customHeight="1">
      <c r="J97" s="6"/>
      <c r="K97" s="6"/>
      <c r="L97" s="6"/>
      <c r="M97" s="6"/>
      <c r="N97" s="6"/>
    </row>
    <row r="98" spans="10:14" ht="19.5" customHeight="1">
      <c r="J98" s="6"/>
      <c r="K98" s="6"/>
      <c r="L98" s="6"/>
      <c r="M98" s="6"/>
      <c r="N98" s="6"/>
    </row>
    <row r="99" spans="10:14" ht="19.5" customHeight="1">
      <c r="J99" s="6"/>
      <c r="K99" s="6"/>
      <c r="L99" s="6"/>
      <c r="M99" s="6"/>
      <c r="N99" s="6"/>
    </row>
    <row r="100" spans="10:14" ht="19.5" customHeight="1">
      <c r="J100" s="6"/>
      <c r="K100" s="6"/>
      <c r="L100" s="6"/>
      <c r="M100" s="6"/>
      <c r="N100" s="6"/>
    </row>
    <row r="101" spans="10:14" ht="19.5" customHeight="1">
      <c r="J101" s="6"/>
      <c r="K101" s="6"/>
      <c r="L101" s="6"/>
      <c r="M101" s="6"/>
      <c r="N101" s="6"/>
    </row>
    <row r="102" spans="10:14" ht="19.5" customHeight="1">
      <c r="J102" s="6"/>
      <c r="K102" s="6"/>
      <c r="L102" s="6"/>
      <c r="M102" s="6"/>
      <c r="N102" s="6"/>
    </row>
    <row r="103" spans="10:14" ht="19.5" customHeight="1">
      <c r="J103" s="6"/>
      <c r="K103" s="6"/>
      <c r="L103" s="6"/>
      <c r="M103" s="6"/>
      <c r="N103" s="6"/>
    </row>
    <row r="104" spans="10:14" ht="19.5" customHeight="1">
      <c r="J104" s="6"/>
      <c r="K104" s="6"/>
      <c r="L104" s="6"/>
      <c r="M104" s="6"/>
      <c r="N104" s="6"/>
    </row>
    <row r="105" spans="10:14" ht="19.5" customHeight="1">
      <c r="J105" s="6"/>
      <c r="K105" s="6"/>
      <c r="L105" s="6"/>
      <c r="M105" s="6"/>
      <c r="N105" s="6"/>
    </row>
    <row r="106" spans="10:14" ht="19.5" customHeight="1">
      <c r="J106" s="6"/>
      <c r="K106" s="6"/>
      <c r="L106" s="6"/>
      <c r="M106" s="6"/>
      <c r="N106" s="6"/>
    </row>
    <row r="107" spans="10:14" ht="19.5" customHeight="1">
      <c r="J107" s="6"/>
      <c r="K107" s="6"/>
      <c r="L107" s="6"/>
      <c r="M107" s="6"/>
      <c r="N107" s="6"/>
    </row>
    <row r="108" spans="10:14" ht="19.5" customHeight="1">
      <c r="J108" s="6"/>
      <c r="K108" s="6"/>
      <c r="L108" s="6"/>
      <c r="M108" s="6"/>
      <c r="N108" s="6"/>
    </row>
    <row r="109" spans="10:14" ht="19.5" customHeight="1">
      <c r="J109" s="6"/>
      <c r="K109" s="6"/>
      <c r="L109" s="6"/>
      <c r="M109" s="6"/>
      <c r="N109" s="6"/>
    </row>
    <row r="110" spans="10:14" ht="19.5" customHeight="1">
      <c r="J110" s="6"/>
      <c r="K110" s="6"/>
      <c r="L110" s="6"/>
      <c r="M110" s="6"/>
      <c r="N110" s="6"/>
    </row>
    <row r="111" spans="10:14" ht="19.5" customHeight="1">
      <c r="J111" s="6"/>
      <c r="K111" s="6"/>
      <c r="L111" s="6"/>
      <c r="M111" s="6"/>
      <c r="N111" s="6"/>
    </row>
    <row r="112" spans="10:14" ht="19.5" customHeight="1">
      <c r="J112" s="6"/>
      <c r="K112" s="6"/>
      <c r="L112" s="6"/>
      <c r="M112" s="6"/>
      <c r="N112" s="6"/>
    </row>
    <row r="113" spans="10:14" ht="19.5" customHeight="1">
      <c r="J113" s="6"/>
      <c r="K113" s="6"/>
      <c r="L113" s="6"/>
      <c r="M113" s="6"/>
      <c r="N113" s="6"/>
    </row>
    <row r="114" spans="10:14" ht="19.5" customHeight="1">
      <c r="J114" s="6"/>
      <c r="K114" s="6"/>
      <c r="L114" s="6"/>
      <c r="M114" s="6"/>
      <c r="N114" s="6"/>
    </row>
    <row r="115" spans="10:14" ht="19.5" customHeight="1">
      <c r="J115" s="6"/>
      <c r="K115" s="6"/>
      <c r="L115" s="6"/>
      <c r="M115" s="6"/>
      <c r="N115" s="6"/>
    </row>
    <row r="116" spans="10:14" ht="19.5" customHeight="1">
      <c r="J116" s="6"/>
      <c r="K116" s="6"/>
      <c r="L116" s="6"/>
      <c r="M116" s="6"/>
      <c r="N116" s="6"/>
    </row>
    <row r="117" spans="10:14" ht="19.5" customHeight="1">
      <c r="J117" s="6"/>
      <c r="K117" s="6"/>
      <c r="L117" s="6"/>
      <c r="M117" s="6"/>
      <c r="N117" s="6"/>
    </row>
    <row r="118" spans="10:14" ht="19.5" customHeight="1">
      <c r="J118" s="6"/>
      <c r="K118" s="6"/>
      <c r="L118" s="6"/>
      <c r="M118" s="6"/>
      <c r="N118" s="6"/>
    </row>
    <row r="119" spans="10:14" ht="19.5" customHeight="1">
      <c r="J119" s="6"/>
      <c r="K119" s="6"/>
      <c r="L119" s="6"/>
      <c r="M119" s="6"/>
      <c r="N119" s="6"/>
    </row>
    <row r="120" spans="10:14" ht="19.5" customHeight="1">
      <c r="J120" s="6"/>
      <c r="K120" s="6"/>
      <c r="L120" s="6"/>
      <c r="M120" s="6"/>
      <c r="N120" s="6"/>
    </row>
    <row r="121" spans="10:14" ht="19.5" customHeight="1">
      <c r="J121" s="6"/>
      <c r="K121" s="6"/>
      <c r="L121" s="6"/>
      <c r="M121" s="6"/>
      <c r="N121" s="6"/>
    </row>
    <row r="122" spans="10:14" ht="19.5" customHeight="1">
      <c r="J122" s="6"/>
      <c r="K122" s="6"/>
      <c r="L122" s="6"/>
      <c r="M122" s="6"/>
      <c r="N122" s="6"/>
    </row>
    <row r="123" spans="10:14" ht="19.5" customHeight="1">
      <c r="J123" s="6"/>
      <c r="K123" s="6"/>
      <c r="L123" s="6"/>
      <c r="M123" s="6"/>
      <c r="N123" s="6"/>
    </row>
    <row r="124" spans="10:14" ht="19.5" customHeight="1">
      <c r="J124" s="6"/>
      <c r="K124" s="6"/>
      <c r="L124" s="6"/>
      <c r="M124" s="6"/>
      <c r="N124" s="6"/>
    </row>
    <row r="125" spans="10:14" ht="19.5" customHeight="1">
      <c r="J125" s="6"/>
      <c r="K125" s="6"/>
      <c r="L125" s="6"/>
      <c r="M125" s="6"/>
      <c r="N125" s="6"/>
    </row>
    <row r="126" spans="10:14" ht="19.5" customHeight="1">
      <c r="J126" s="6"/>
      <c r="K126" s="6"/>
      <c r="L126" s="6"/>
      <c r="M126" s="6"/>
      <c r="N126" s="6"/>
    </row>
    <row r="127" spans="10:14" ht="19.5" customHeight="1">
      <c r="J127" s="6"/>
      <c r="K127" s="6"/>
      <c r="L127" s="6"/>
      <c r="M127" s="6"/>
      <c r="N127" s="6"/>
    </row>
    <row r="128" spans="10:14" ht="19.5" customHeight="1">
      <c r="J128" s="6"/>
      <c r="K128" s="6"/>
      <c r="L128" s="6"/>
      <c r="M128" s="6"/>
      <c r="N128" s="6"/>
    </row>
    <row r="129" spans="10:14" ht="19.5" customHeight="1">
      <c r="J129" s="6"/>
      <c r="K129" s="6"/>
      <c r="L129" s="6"/>
      <c r="M129" s="6"/>
      <c r="N129" s="6"/>
    </row>
    <row r="130" spans="10:14" ht="19.5" customHeight="1">
      <c r="J130" s="6"/>
      <c r="K130" s="6"/>
      <c r="L130" s="6"/>
      <c r="M130" s="6"/>
      <c r="N130" s="6"/>
    </row>
    <row r="131" spans="10:14" ht="19.5" customHeight="1">
      <c r="J131" s="6"/>
      <c r="K131" s="6"/>
      <c r="L131" s="6"/>
      <c r="M131" s="6"/>
      <c r="N131" s="6"/>
    </row>
    <row r="132" spans="10:14" ht="19.5" customHeight="1">
      <c r="J132" s="6"/>
      <c r="K132" s="6"/>
      <c r="L132" s="6"/>
      <c r="M132" s="6"/>
      <c r="N132" s="6"/>
    </row>
    <row r="133" spans="10:14" ht="19.5" customHeight="1">
      <c r="J133" s="6"/>
      <c r="K133" s="6"/>
      <c r="L133" s="6"/>
      <c r="M133" s="6"/>
      <c r="N133" s="6"/>
    </row>
    <row r="134" spans="10:14" ht="19.5" customHeight="1">
      <c r="J134" s="6"/>
      <c r="K134" s="6"/>
      <c r="L134" s="6"/>
      <c r="M134" s="6"/>
      <c r="N134" s="6"/>
    </row>
    <row r="135" spans="10:14" ht="19.5" customHeight="1">
      <c r="J135" s="6"/>
      <c r="K135" s="6"/>
      <c r="L135" s="6"/>
      <c r="M135" s="6"/>
      <c r="N135" s="6"/>
    </row>
    <row r="136" spans="10:14" ht="19.5" customHeight="1">
      <c r="J136" s="6"/>
      <c r="K136" s="6"/>
      <c r="L136" s="6"/>
      <c r="M136" s="6"/>
      <c r="N136" s="6"/>
    </row>
    <row r="137" spans="10:14" ht="19.5" customHeight="1">
      <c r="J137" s="6"/>
      <c r="K137" s="6"/>
      <c r="L137" s="6"/>
      <c r="M137" s="6"/>
      <c r="N137" s="6"/>
    </row>
    <row r="138" spans="10:14" ht="19.5" customHeight="1">
      <c r="J138" s="6"/>
      <c r="K138" s="6"/>
      <c r="L138" s="6"/>
      <c r="M138" s="6"/>
      <c r="N138" s="6"/>
    </row>
    <row r="139" spans="10:14" ht="19.5" customHeight="1">
      <c r="J139" s="6"/>
      <c r="K139" s="6"/>
      <c r="L139" s="6"/>
      <c r="M139" s="6"/>
      <c r="N139" s="6"/>
    </row>
    <row r="140" spans="10:14" ht="19.5" customHeight="1">
      <c r="J140" s="6"/>
      <c r="K140" s="6"/>
      <c r="L140" s="6"/>
      <c r="M140" s="6"/>
      <c r="N140" s="6"/>
    </row>
    <row r="141" spans="10:14" ht="19.5" customHeight="1">
      <c r="J141" s="6"/>
      <c r="K141" s="6"/>
      <c r="L141" s="6"/>
      <c r="M141" s="6"/>
      <c r="N141" s="6"/>
    </row>
    <row r="142" spans="10:14" ht="19.5" customHeight="1">
      <c r="J142" s="6"/>
      <c r="K142" s="6"/>
      <c r="L142" s="6"/>
      <c r="M142" s="6"/>
      <c r="N142" s="6"/>
    </row>
    <row r="143" spans="10:14" ht="19.5" customHeight="1">
      <c r="J143" s="6"/>
      <c r="K143" s="6"/>
      <c r="L143" s="6"/>
      <c r="M143" s="6"/>
      <c r="N143" s="6"/>
    </row>
    <row r="144" spans="10:14" ht="19.5" customHeight="1">
      <c r="J144" s="6"/>
      <c r="K144" s="6"/>
      <c r="L144" s="6"/>
      <c r="M144" s="6"/>
      <c r="N144" s="6"/>
    </row>
    <row r="145" spans="10:14" ht="19.5" customHeight="1">
      <c r="J145" s="6"/>
      <c r="K145" s="6"/>
      <c r="L145" s="6"/>
      <c r="M145" s="6"/>
      <c r="N145" s="6"/>
    </row>
    <row r="146" spans="10:14" ht="19.5" customHeight="1">
      <c r="J146" s="6"/>
      <c r="K146" s="6"/>
      <c r="L146" s="6"/>
      <c r="M146" s="6"/>
      <c r="N146" s="6"/>
    </row>
    <row r="147" spans="10:14" ht="19.5" customHeight="1">
      <c r="J147" s="6"/>
      <c r="K147" s="6"/>
      <c r="L147" s="6"/>
      <c r="M147" s="6"/>
      <c r="N147" s="6"/>
    </row>
    <row r="148" spans="10:14" ht="19.5" customHeight="1">
      <c r="J148" s="6"/>
      <c r="K148" s="6"/>
      <c r="L148" s="6"/>
      <c r="M148" s="6"/>
      <c r="N148" s="6"/>
    </row>
    <row r="149" spans="10:14" ht="19.5" customHeight="1">
      <c r="J149" s="6"/>
      <c r="K149" s="6"/>
      <c r="L149" s="6"/>
      <c r="M149" s="6"/>
      <c r="N149" s="6"/>
    </row>
    <row r="150" spans="10:14" ht="19.5" customHeight="1">
      <c r="J150" s="6"/>
      <c r="K150" s="6"/>
      <c r="L150" s="6"/>
      <c r="M150" s="6"/>
      <c r="N150" s="6"/>
    </row>
    <row r="151" spans="10:14" ht="19.5" customHeight="1">
      <c r="J151" s="6"/>
      <c r="K151" s="6"/>
      <c r="L151" s="6"/>
      <c r="M151" s="6"/>
      <c r="N151" s="6"/>
    </row>
    <row r="152" spans="10:14" ht="19.5" customHeight="1">
      <c r="J152" s="6"/>
      <c r="K152" s="6"/>
      <c r="L152" s="6"/>
      <c r="M152" s="6"/>
      <c r="N152" s="6"/>
    </row>
    <row r="153" spans="10:14" ht="19.5" customHeight="1">
      <c r="J153" s="6"/>
      <c r="K153" s="6"/>
      <c r="L153" s="6"/>
      <c r="M153" s="6"/>
      <c r="N153" s="6"/>
    </row>
    <row r="154" spans="10:14" ht="19.5" customHeight="1">
      <c r="J154" s="6"/>
      <c r="K154" s="6"/>
      <c r="L154" s="6"/>
      <c r="M154" s="6"/>
      <c r="N154" s="6"/>
    </row>
    <row r="155" spans="10:14" ht="19.5" customHeight="1">
      <c r="J155" s="6"/>
      <c r="K155" s="6"/>
      <c r="L155" s="6"/>
      <c r="M155" s="6"/>
      <c r="N155" s="6"/>
    </row>
    <row r="156" spans="10:14" ht="19.5" customHeight="1">
      <c r="J156" s="6"/>
      <c r="K156" s="6"/>
      <c r="L156" s="6"/>
      <c r="M156" s="6"/>
      <c r="N156" s="6"/>
    </row>
    <row r="157" spans="10:14" ht="19.5" customHeight="1">
      <c r="J157" s="6"/>
      <c r="K157" s="6"/>
      <c r="L157" s="6"/>
      <c r="M157" s="6"/>
      <c r="N157" s="6"/>
    </row>
    <row r="158" spans="10:14" ht="19.5" customHeight="1">
      <c r="J158" s="6"/>
      <c r="K158" s="6"/>
      <c r="L158" s="6"/>
      <c r="M158" s="6"/>
      <c r="N158" s="6"/>
    </row>
    <row r="159" spans="10:14" ht="19.5" customHeight="1">
      <c r="J159" s="6"/>
      <c r="K159" s="6"/>
      <c r="L159" s="6"/>
      <c r="M159" s="6"/>
      <c r="N159" s="6"/>
    </row>
    <row r="160" spans="10:14" ht="19.5" customHeight="1">
      <c r="J160" s="6"/>
      <c r="K160" s="6"/>
      <c r="L160" s="6"/>
      <c r="M160" s="6"/>
      <c r="N160" s="6"/>
    </row>
    <row r="161" spans="10:14" ht="19.5" customHeight="1">
      <c r="J161" s="6"/>
      <c r="K161" s="6"/>
      <c r="L161" s="6"/>
      <c r="M161" s="6"/>
      <c r="N161" s="6"/>
    </row>
    <row r="162" spans="10:14" ht="19.5" customHeight="1">
      <c r="J162" s="6"/>
      <c r="K162" s="6"/>
      <c r="L162" s="6"/>
      <c r="M162" s="6"/>
      <c r="N162" s="6"/>
    </row>
    <row r="163" spans="10:14" ht="19.5" customHeight="1">
      <c r="J163" s="6"/>
      <c r="K163" s="6"/>
      <c r="L163" s="6"/>
      <c r="M163" s="6"/>
      <c r="N163" s="6"/>
    </row>
    <row r="164" spans="10:14" ht="19.5" customHeight="1">
      <c r="J164" s="6"/>
      <c r="K164" s="6"/>
      <c r="L164" s="6"/>
      <c r="M164" s="6"/>
      <c r="N164" s="6"/>
    </row>
    <row r="165" spans="10:14" ht="19.5" customHeight="1">
      <c r="J165" s="6"/>
      <c r="K165" s="6"/>
      <c r="L165" s="6"/>
      <c r="M165" s="6"/>
      <c r="N165" s="6"/>
    </row>
    <row r="166" spans="10:14" ht="19.5" customHeight="1">
      <c r="J166" s="6"/>
      <c r="K166" s="6"/>
      <c r="L166" s="6"/>
      <c r="M166" s="6"/>
      <c r="N166" s="6"/>
    </row>
    <row r="167" spans="10:14" ht="19.5" customHeight="1">
      <c r="J167" s="6"/>
      <c r="K167" s="6"/>
      <c r="L167" s="6"/>
      <c r="M167" s="6"/>
      <c r="N167" s="6"/>
    </row>
    <row r="168" spans="10:14" ht="19.5" customHeight="1">
      <c r="J168" s="6"/>
      <c r="K168" s="6"/>
      <c r="L168" s="6"/>
      <c r="M168" s="6"/>
      <c r="N168" s="6"/>
    </row>
    <row r="169" spans="10:14" ht="19.5" customHeight="1">
      <c r="J169" s="6"/>
      <c r="K169" s="6"/>
      <c r="L169" s="6"/>
      <c r="M169" s="6"/>
      <c r="N169" s="6"/>
    </row>
    <row r="170" spans="10:14" ht="19.5" customHeight="1">
      <c r="J170" s="6"/>
      <c r="K170" s="6"/>
      <c r="L170" s="6"/>
      <c r="M170" s="6"/>
      <c r="N170" s="6"/>
    </row>
    <row r="171" spans="10:14" ht="19.5" customHeight="1">
      <c r="J171" s="6"/>
      <c r="K171" s="6"/>
      <c r="L171" s="6"/>
      <c r="M171" s="6"/>
      <c r="N171" s="6"/>
    </row>
    <row r="172" spans="10:14" ht="19.5" customHeight="1">
      <c r="J172" s="6"/>
      <c r="K172" s="6"/>
      <c r="L172" s="6"/>
      <c r="M172" s="6"/>
      <c r="N172" s="6"/>
    </row>
    <row r="173" spans="10:14" ht="19.5" customHeight="1">
      <c r="J173" s="6"/>
      <c r="K173" s="6"/>
      <c r="L173" s="6"/>
      <c r="M173" s="6"/>
      <c r="N173" s="6"/>
    </row>
    <row r="174" spans="10:14" ht="19.5" customHeight="1">
      <c r="J174" s="6"/>
      <c r="K174" s="6"/>
      <c r="L174" s="6"/>
      <c r="M174" s="6"/>
      <c r="N174" s="6"/>
    </row>
    <row r="175" spans="10:14" ht="19.5" customHeight="1">
      <c r="J175" s="6"/>
      <c r="K175" s="6"/>
      <c r="L175" s="6"/>
      <c r="M175" s="6"/>
      <c r="N175" s="6"/>
    </row>
    <row r="176" spans="10:14" ht="19.5" customHeight="1">
      <c r="J176" s="6"/>
      <c r="K176" s="6"/>
      <c r="L176" s="6"/>
      <c r="M176" s="6"/>
      <c r="N176" s="6"/>
    </row>
    <row r="177" spans="10:14" ht="19.5" customHeight="1">
      <c r="J177" s="6"/>
      <c r="K177" s="6"/>
      <c r="L177" s="6"/>
      <c r="M177" s="6"/>
      <c r="N177" s="6"/>
    </row>
    <row r="178" spans="10:14" ht="19.5" customHeight="1">
      <c r="J178" s="6"/>
      <c r="K178" s="6"/>
      <c r="L178" s="6"/>
      <c r="M178" s="6"/>
      <c r="N178" s="6"/>
    </row>
    <row r="179" spans="10:14" ht="19.5" customHeight="1">
      <c r="J179" s="6"/>
      <c r="K179" s="6"/>
      <c r="L179" s="6"/>
      <c r="M179" s="6"/>
      <c r="N179" s="6"/>
    </row>
  </sheetData>
  <sheetProtection/>
  <mergeCells count="8">
    <mergeCell ref="N2:O2"/>
    <mergeCell ref="A54:O54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FLORIN-ANDREI DAIA</cp:lastModifiedBy>
  <cp:lastPrinted>2015-07-24T09:35:02Z</cp:lastPrinted>
  <dcterms:created xsi:type="dcterms:W3CDTF">2013-07-25T15:51:26Z</dcterms:created>
  <dcterms:modified xsi:type="dcterms:W3CDTF">2015-07-24T10:02:30Z</dcterms:modified>
  <cp:category/>
  <cp:version/>
  <cp:contentType/>
  <cp:contentStatus/>
</cp:coreProperties>
</file>