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cotizatii" sheetId="4" r:id="rId4"/>
    <sheet name="proiecte 58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<sst xmlns="http://schemas.openxmlformats.org/spreadsheetml/2006/main" count="503" uniqueCount="199">
  <si>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</si>
  <si>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</si>
  <si>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</si>
  <si>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</si>
  <si>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</si>
  <si>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</si>
  <si>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</si>
  <si>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</si>
  <si>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</si>
  <si>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</si>
  <si>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</si>
  <si>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</si>
  <si>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</si>
  <si>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</si>
  <si>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</si>
  <si>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</si>
  <si>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</si>
  <si>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</si>
  <si>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</si>
  <si>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</si>
  <si>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</si>
  <si>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</si>
  <si>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</si>
  <si>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</si>
  <si>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</si>
  <si>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</si>
  <si>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</si>
  <si>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</si>
  <si>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</si>
  <si>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</si>
  <si>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</si>
  <si>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</si>
  <si>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</si>
  <si>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</si>
  <si>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</si>
  <si>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</si>
  <si>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14.12.2020</t>
  </si>
  <si>
    <t>mmap</t>
  </si>
  <si>
    <t>en el</t>
  </si>
  <si>
    <t>sts</t>
  </si>
  <si>
    <t>servicii telecomunicatii</t>
  </si>
  <si>
    <t>telekom</t>
  </si>
  <si>
    <t>servicii telefonie</t>
  </si>
  <si>
    <t>clean preast</t>
  </si>
  <si>
    <t>servicii mentenanta</t>
  </si>
  <si>
    <t>materiale consumabile</t>
  </si>
  <si>
    <t>ascensorul</t>
  </si>
  <si>
    <t>servicii ascensoare</t>
  </si>
  <si>
    <t>aniversarii imob</t>
  </si>
  <si>
    <t>servicii nebulizare</t>
  </si>
  <si>
    <t>15.12.2020</t>
  </si>
  <si>
    <t>stefadina</t>
  </si>
  <si>
    <t xml:space="preserve">servicii </t>
  </si>
  <si>
    <t>mentenanta</t>
  </si>
  <si>
    <t>ecdl</t>
  </si>
  <si>
    <t>preagatire profesionala</t>
  </si>
  <si>
    <t>16.12.2020</t>
  </si>
  <si>
    <t>engie romania</t>
  </si>
  <si>
    <t>gaze naturale</t>
  </si>
  <si>
    <t>gilmar</t>
  </si>
  <si>
    <t>servicii</t>
  </si>
  <si>
    <t>heliosoly</t>
  </si>
  <si>
    <t>manpres</t>
  </si>
  <si>
    <t>abonament</t>
  </si>
  <si>
    <t>mediatrust</t>
  </si>
  <si>
    <t>monitorul oficial</t>
  </si>
  <si>
    <t>publicare acte normative</t>
  </si>
  <si>
    <t>17.12.2020</t>
  </si>
  <si>
    <t>biamar impex</t>
  </si>
  <si>
    <t>serv curatenie</t>
  </si>
  <si>
    <t>serv nebulizare</t>
  </si>
  <si>
    <t>clean cars</t>
  </si>
  <si>
    <t>serv spalatorie auto</t>
  </si>
  <si>
    <t>digisign</t>
  </si>
  <si>
    <t>reinnoire semnatura digitala</t>
  </si>
  <si>
    <t>xerox romania echip</t>
  </si>
  <si>
    <t>servicii copiere</t>
  </si>
  <si>
    <t>depozitarul central</t>
  </si>
  <si>
    <t xml:space="preserve">serv </t>
  </si>
  <si>
    <t>rolf card</t>
  </si>
  <si>
    <t xml:space="preserve">cartele </t>
  </si>
  <si>
    <t>sion solution</t>
  </si>
  <si>
    <t>serv</t>
  </si>
  <si>
    <t>maxi prod</t>
  </si>
  <si>
    <t>serv protocol</t>
  </si>
  <si>
    <t>18,12,2020</t>
  </si>
  <si>
    <t>rompetrol</t>
  </si>
  <si>
    <t>carburanti</t>
  </si>
  <si>
    <t>dgrfp bucuresti</t>
  </si>
  <si>
    <t>posta romana</t>
  </si>
  <si>
    <t>serv postale</t>
  </si>
  <si>
    <t>mfp</t>
  </si>
  <si>
    <t>alim swift</t>
  </si>
  <si>
    <t>tva swift</t>
  </si>
  <si>
    <t>alim fti</t>
  </si>
  <si>
    <t>tva fti</t>
  </si>
  <si>
    <t>dnet comunication</t>
  </si>
  <si>
    <t>business services</t>
  </si>
  <si>
    <t>intrarom</t>
  </si>
  <si>
    <t>silva group</t>
  </si>
  <si>
    <t>dgrfp brasov</t>
  </si>
  <si>
    <t>preg profesionala</t>
  </si>
  <si>
    <t>total</t>
  </si>
  <si>
    <t>Subtotal 10.01.01</t>
  </si>
  <si>
    <t>10.01.01</t>
  </si>
  <si>
    <t>decembrie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</si>
  <si>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</si>
  <si>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</si>
  <si>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</si>
  <si>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</si>
  <si>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</si>
  <si>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</si>
  <si>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</si>
  <si>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</si>
  <si>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</si>
  <si>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</si>
  <si>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</si>
  <si>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</si>
  <si>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</si>
  <si>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</si>
  <si>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</si>
  <si>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</si>
  <si>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</si>
  <si>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</si>
  <si>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</si>
  <si>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</si>
  <si>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</si>
  <si>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</si>
  <si>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</si>
  <si>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</si>
  <si>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</si>
  <si>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</si>
  <si>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</si>
  <si>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</si>
  <si>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</si>
  <si>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</si>
  <si>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</si>
  <si>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</si>
  <si>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</si>
  <si>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</si>
  <si>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</si>
  <si>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</si>
  <si>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</si>
  <si>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</si>
  <si>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</si>
  <si>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</si>
  <si>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</si>
  <si>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</si>
  <si>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</si>
  <si>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</si>
  <si>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decembrie 2020</t>
  </si>
  <si>
    <t>servicii legatorie</t>
  </si>
  <si>
    <t>comision gaze</t>
  </si>
  <si>
    <t>OP 12269</t>
  </si>
  <si>
    <t>MFP</t>
  </si>
  <si>
    <t>OP 12270</t>
  </si>
  <si>
    <t>OP 12326</t>
  </si>
  <si>
    <t>SALARIATI MFP</t>
  </si>
  <si>
    <t>OP 12327</t>
  </si>
  <si>
    <t>OP 12328</t>
  </si>
  <si>
    <t>OP 12329</t>
  </si>
  <si>
    <t>OP 12330</t>
  </si>
  <si>
    <t>OP 12331</t>
  </si>
  <si>
    <t>OP 12332</t>
  </si>
  <si>
    <t>OP 12333</t>
  </si>
  <si>
    <t>REINTREGIRE CH AMORTIZARE ECHIPAMENTE IT  OCTOMBRIE - PROIECT UCAAPI 8071 - 58.33.02</t>
  </si>
  <si>
    <t>REINTREGIRE CH AMORTIZARE ECHIPAMENTE IT MAI - SEPTEMBRIE - PROIECT UCAAPI 8071 - 58.33.02</t>
  </si>
  <si>
    <t>REINTREGIRE CH DE PERSONAL NOIEMBRIE - PROIECT ACP 119695 - 58.14.01</t>
  </si>
  <si>
    <t>REINTREGIRE CH DE PERSONAL NOIEMBRIE - PROIECT ACP 119695 - 58.14.02</t>
  </si>
  <si>
    <t>REINTREGIRE CH DE PERSONAL NOIEMBRIE - PROIECT ACP 119695 - 58.14.03</t>
  </si>
  <si>
    <t>18.12.2020</t>
  </si>
  <si>
    <t>OP 12367</t>
  </si>
  <si>
    <t>ALIM. CONT BT CUMPARARE VALUTA OECD</t>
  </si>
  <si>
    <t>PERSOANA FIZICA</t>
  </si>
  <si>
    <t xml:space="preserve">cheltuieli judecata </t>
  </si>
  <si>
    <t>PERSOANA JURIDICA</t>
  </si>
  <si>
    <t>plata factura servicii juridice</t>
  </si>
  <si>
    <t>cheltuieli judecata CEDO</t>
  </si>
  <si>
    <t>cheltuieli judecata si executare</t>
  </si>
  <si>
    <t xml:space="preserve">BUGET DE STAT </t>
  </si>
  <si>
    <t>cheltuieli judiciare</t>
  </si>
  <si>
    <t xml:space="preserve">alim BT- plata chelt judecata </t>
  </si>
  <si>
    <t>TVA - factura servicii juridice</t>
  </si>
  <si>
    <t>onorariu curator</t>
  </si>
  <si>
    <t>cheltuieli fotocopiere</t>
  </si>
  <si>
    <t>cheltuieli executare</t>
  </si>
  <si>
    <t>BIROU EXPERTIZE</t>
  </si>
  <si>
    <t>onorariu expert dosar 23784/233/2019</t>
  </si>
  <si>
    <t>onorariu expert dosar 5675/291/2018</t>
  </si>
  <si>
    <t>onorariu expert dosar 2732/331/2017</t>
  </si>
  <si>
    <t>poprire DE 297/2020</t>
  </si>
  <si>
    <t>poprire DE 1437E/2020</t>
  </si>
  <si>
    <t>poprire DE 603/2019</t>
  </si>
  <si>
    <t>despagubire CEDO</t>
  </si>
  <si>
    <t>poprire DE 426/2020</t>
  </si>
  <si>
    <t>alimentare cont BT – plata CEDO</t>
  </si>
  <si>
    <t>OP 12401</t>
  </si>
  <si>
    <t>ASPAAS</t>
  </si>
  <si>
    <t>Transferuri intre unitati ale administratiei publice - NOTA DE LICHIDARE 669086/14.12.2020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</si>
</sst>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Liberation Sans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8" fontId="0" fillId="0" borderId="29" xfId="0" applyNumberFormat="1" applyFont="1" applyBorder="1" applyAlignment="1">
      <alignment/>
    </xf>
    <xf numFmtId="168" fontId="0" fillId="0" borderId="30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32" xfId="0" applyFont="1" applyBorder="1" applyAlignment="1">
      <alignment horizontal="left"/>
    </xf>
    <xf numFmtId="0" fontId="19" fillId="0" borderId="33" xfId="0" applyFont="1" applyBorder="1" applyAlignment="1">
      <alignment horizontal="center"/>
    </xf>
    <xf numFmtId="14" fontId="19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19" fillId="0" borderId="32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32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0" xfId="0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68" fontId="0" fillId="0" borderId="48" xfId="0" applyNumberFormat="1" applyFont="1" applyBorder="1" applyAlignment="1">
      <alignment/>
    </xf>
    <xf numFmtId="14" fontId="0" fillId="0" borderId="49" xfId="0" applyNumberFormat="1" applyFont="1" applyBorder="1" applyAlignment="1">
      <alignment horizontal="center"/>
    </xf>
    <xf numFmtId="0" fontId="0" fillId="0" borderId="50" xfId="0" applyFill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51" xfId="0" applyFont="1" applyBorder="1" applyAlignment="1">
      <alignment vertical="center" wrapText="1"/>
    </xf>
    <xf numFmtId="0" fontId="25" fillId="0" borderId="51" xfId="0" applyFont="1" applyBorder="1" applyAlignment="1">
      <alignment wrapText="1"/>
    </xf>
    <xf numFmtId="14" fontId="14" fillId="0" borderId="51" xfId="0" applyNumberFormat="1" applyFont="1" applyBorder="1" applyAlignment="1">
      <alignment horizontal="center"/>
    </xf>
    <xf numFmtId="0" fontId="25" fillId="0" borderId="52" xfId="0" applyNumberFormat="1" applyFont="1" applyBorder="1" applyAlignment="1">
      <alignment vertical="center" wrapText="1"/>
    </xf>
    <xf numFmtId="0" fontId="14" fillId="0" borderId="52" xfId="0" applyFont="1" applyBorder="1" applyAlignment="1">
      <alignment horizontal="center" wrapText="1"/>
    </xf>
    <xf numFmtId="169" fontId="25" fillId="0" borderId="53" xfId="0" applyNumberFormat="1" applyFont="1" applyBorder="1" applyAlignment="1">
      <alignment horizontal="center"/>
    </xf>
    <xf numFmtId="4" fontId="25" fillId="0" borderId="45" xfId="0" applyNumberFormat="1" applyFont="1" applyBorder="1" applyAlignment="1">
      <alignment/>
    </xf>
    <xf numFmtId="4" fontId="14" fillId="0" borderId="54" xfId="0" applyNumberFormat="1" applyFont="1" applyBorder="1" applyAlignment="1">
      <alignment/>
    </xf>
    <xf numFmtId="169" fontId="26" fillId="0" borderId="53" xfId="0" applyNumberFormat="1" applyFont="1" applyBorder="1" applyAlignment="1">
      <alignment horizontal="center"/>
    </xf>
    <xf numFmtId="0" fontId="20" fillId="0" borderId="0" xfId="57" applyFont="1">
      <alignment/>
      <protection/>
    </xf>
    <xf numFmtId="169" fontId="14" fillId="0" borderId="3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0" borderId="55" xfId="0" applyNumberFormat="1" applyFont="1" applyBorder="1" applyAlignment="1">
      <alignment vertical="center" wrapText="1"/>
    </xf>
    <xf numFmtId="0" fontId="14" fillId="0" borderId="55" xfId="0" applyFont="1" applyBorder="1" applyAlignment="1">
      <alignment horizontal="center" wrapText="1"/>
    </xf>
    <xf numFmtId="169" fontId="20" fillId="0" borderId="56" xfId="57" applyNumberFormat="1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57" xfId="57" applyFont="1" applyBorder="1">
      <alignment/>
      <protection/>
    </xf>
    <xf numFmtId="0" fontId="20" fillId="0" borderId="58" xfId="57" applyFont="1" applyBorder="1" applyAlignment="1">
      <alignment horizontal="center"/>
      <protection/>
    </xf>
    <xf numFmtId="4" fontId="20" fillId="0" borderId="59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center"/>
    </xf>
    <xf numFmtId="0" fontId="14" fillId="0" borderId="19" xfId="57" applyFont="1" applyBorder="1" applyAlignment="1">
      <alignment horizontal="left" wrapText="1"/>
      <protection/>
    </xf>
    <xf numFmtId="0" fontId="14" fillId="0" borderId="19" xfId="57" applyFont="1" applyBorder="1" applyAlignment="1">
      <alignment horizontal="center" wrapText="1"/>
      <protection/>
    </xf>
    <xf numFmtId="4" fontId="14" fillId="0" borderId="60" xfId="57" applyNumberFormat="1" applyFont="1" applyBorder="1" applyAlignment="1">
      <alignment horizontal="right"/>
      <protection/>
    </xf>
    <xf numFmtId="0" fontId="0" fillId="0" borderId="61" xfId="0" applyBorder="1" applyAlignment="1">
      <alignment horizontal="center"/>
    </xf>
    <xf numFmtId="164" fontId="0" fillId="0" borderId="62" xfId="42" applyFont="1" applyFill="1" applyBorder="1" applyAlignment="1" applyProtection="1">
      <alignment/>
      <protection/>
    </xf>
    <xf numFmtId="0" fontId="0" fillId="0" borderId="63" xfId="0" applyBorder="1" applyAlignment="1">
      <alignment horizontal="center"/>
    </xf>
    <xf numFmtId="164" fontId="0" fillId="0" borderId="33" xfId="42" applyFont="1" applyFill="1" applyBorder="1" applyAlignment="1" applyProtection="1">
      <alignment/>
      <protection/>
    </xf>
    <xf numFmtId="0" fontId="0" fillId="0" borderId="63" xfId="0" applyFill="1" applyBorder="1" applyAlignment="1">
      <alignment horizontal="center"/>
    </xf>
    <xf numFmtId="164" fontId="0" fillId="0" borderId="39" xfId="42" applyFont="1" applyFill="1" applyBorder="1" applyAlignment="1" applyProtection="1">
      <alignment/>
      <protection/>
    </xf>
    <xf numFmtId="164" fontId="0" fillId="0" borderId="33" xfId="0" applyNumberFormat="1" applyBorder="1" applyAlignment="1">
      <alignment/>
    </xf>
    <xf numFmtId="0" fontId="0" fillId="0" borderId="42" xfId="0" applyFill="1" applyBorder="1" applyAlignment="1">
      <alignment horizontal="center"/>
    </xf>
    <xf numFmtId="164" fontId="0" fillId="0" borderId="39" xfId="0" applyNumberFormat="1" applyBorder="1" applyAlignment="1">
      <alignment/>
    </xf>
    <xf numFmtId="0" fontId="0" fillId="0" borderId="64" xfId="0" applyFill="1" applyBorder="1" applyAlignment="1">
      <alignment/>
    </xf>
    <xf numFmtId="14" fontId="0" fillId="0" borderId="58" xfId="0" applyNumberFormat="1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Border="1" applyAlignment="1">
      <alignment/>
    </xf>
    <xf numFmtId="0" fontId="19" fillId="0" borderId="58" xfId="0" applyFont="1" applyBorder="1" applyAlignment="1">
      <alignment horizontal="right"/>
    </xf>
    <xf numFmtId="164" fontId="19" fillId="0" borderId="59" xfId="42" applyFont="1" applyFill="1" applyBorder="1" applyAlignment="1" applyProtection="1">
      <alignment/>
      <protection/>
    </xf>
    <xf numFmtId="14" fontId="14" fillId="0" borderId="32" xfId="0" applyNumberFormat="1" applyFont="1" applyBorder="1" applyAlignment="1">
      <alignment horizontal="center"/>
    </xf>
    <xf numFmtId="4" fontId="14" fillId="0" borderId="33" xfId="57" applyNumberFormat="1" applyFont="1" applyBorder="1" applyAlignment="1">
      <alignment horizontal="right"/>
      <protection/>
    </xf>
    <xf numFmtId="0" fontId="25" fillId="25" borderId="51" xfId="0" applyFont="1" applyFill="1" applyBorder="1" applyAlignment="1">
      <alignment horizontal="center" vertical="center" wrapText="1"/>
    </xf>
    <xf numFmtId="14" fontId="27" fillId="25" borderId="51" xfId="0" applyNumberFormat="1" applyFont="1" applyFill="1" applyBorder="1" applyAlignment="1">
      <alignment horizontal="center" vertical="center" wrapText="1"/>
    </xf>
    <xf numFmtId="0" fontId="27" fillId="25" borderId="51" xfId="0" applyFont="1" applyFill="1" applyBorder="1" applyAlignment="1">
      <alignment horizontal="center" vertical="center" wrapText="1"/>
    </xf>
    <xf numFmtId="0" fontId="27" fillId="25" borderId="51" xfId="0" applyFont="1" applyFill="1" applyBorder="1" applyAlignment="1">
      <alignment horizontal="left" vertical="center" wrapText="1"/>
    </xf>
    <xf numFmtId="0" fontId="27" fillId="25" borderId="51" xfId="0" applyFont="1" applyFill="1" applyBorder="1" applyAlignment="1">
      <alignment horizontal="center" wrapText="1"/>
    </xf>
    <xf numFmtId="0" fontId="27" fillId="0" borderId="51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justify"/>
    </xf>
    <xf numFmtId="0" fontId="25" fillId="25" borderId="53" xfId="0" applyFont="1" applyFill="1" applyBorder="1" applyAlignment="1">
      <alignment horizontal="center" vertical="center" wrapText="1"/>
    </xf>
    <xf numFmtId="43" fontId="27" fillId="25" borderId="45" xfId="0" applyNumberFormat="1" applyFont="1" applyFill="1" applyBorder="1" applyAlignment="1">
      <alignment horizontal="right" vertical="center" wrapText="1"/>
    </xf>
    <xf numFmtId="170" fontId="28" fillId="0" borderId="45" xfId="0" applyNumberFormat="1" applyFont="1" applyBorder="1" applyAlignment="1">
      <alignment/>
    </xf>
    <xf numFmtId="0" fontId="25" fillId="25" borderId="65" xfId="0" applyFont="1" applyFill="1" applyBorder="1" applyAlignment="1">
      <alignment horizontal="center" vertical="center" wrapText="1"/>
    </xf>
    <xf numFmtId="14" fontId="27" fillId="25" borderId="52" xfId="0" applyNumberFormat="1" applyFont="1" applyFill="1" applyBorder="1" applyAlignment="1">
      <alignment horizontal="center" vertical="center" wrapText="1"/>
    </xf>
    <xf numFmtId="0" fontId="27" fillId="25" borderId="52" xfId="0" applyFont="1" applyFill="1" applyBorder="1" applyAlignment="1">
      <alignment horizontal="center" vertical="center" wrapText="1"/>
    </xf>
    <xf numFmtId="0" fontId="27" fillId="25" borderId="52" xfId="0" applyFont="1" applyFill="1" applyBorder="1" applyAlignment="1">
      <alignment horizontal="left" vertical="center" wrapText="1"/>
    </xf>
    <xf numFmtId="43" fontId="27" fillId="25" borderId="44" xfId="0" applyNumberFormat="1" applyFont="1" applyFill="1" applyBorder="1" applyAlignment="1">
      <alignment horizontal="right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justify"/>
    </xf>
    <xf numFmtId="170" fontId="28" fillId="0" borderId="18" xfId="0" applyNumberFormat="1" applyFont="1" applyBorder="1" applyAlignment="1">
      <alignment/>
    </xf>
    <xf numFmtId="0" fontId="29" fillId="0" borderId="13" xfId="61" applyFont="1" applyFill="1" applyBorder="1" applyAlignment="1">
      <alignment/>
      <protection/>
    </xf>
    <xf numFmtId="0" fontId="28" fillId="0" borderId="14" xfId="62" applyFont="1" applyFill="1" applyBorder="1" applyAlignment="1">
      <alignment horizontal="center" vertical="center"/>
      <protection/>
    </xf>
    <xf numFmtId="0" fontId="28" fillId="0" borderId="14" xfId="59" applyFont="1" applyFill="1" applyBorder="1" applyAlignment="1">
      <alignment/>
      <protection/>
    </xf>
    <xf numFmtId="0" fontId="0" fillId="0" borderId="14" xfId="0" applyFont="1" applyBorder="1" applyAlignment="1">
      <alignment/>
    </xf>
    <xf numFmtId="170" fontId="29" fillId="0" borderId="15" xfId="0" applyNumberFormat="1" applyFont="1" applyBorder="1" applyAlignment="1">
      <alignment/>
    </xf>
    <xf numFmtId="0" fontId="28" fillId="0" borderId="66" xfId="59" applyFont="1" applyFill="1" applyBorder="1" applyAlignment="1">
      <alignment horizontal="center"/>
      <protection/>
    </xf>
    <xf numFmtId="167" fontId="28" fillId="0" borderId="66" xfId="59" applyNumberFormat="1" applyFont="1" applyFill="1" applyBorder="1" applyAlignment="1">
      <alignment horizontal="center"/>
      <protection/>
    </xf>
    <xf numFmtId="0" fontId="28" fillId="0" borderId="66" xfId="0" applyFont="1" applyBorder="1" applyAlignment="1">
      <alignment/>
    </xf>
    <xf numFmtId="0" fontId="28" fillId="0" borderId="66" xfId="0" applyFont="1" applyBorder="1" applyAlignment="1">
      <alignment horizontal="justify"/>
    </xf>
    <xf numFmtId="0" fontId="28" fillId="0" borderId="67" xfId="59" applyFont="1" applyFill="1" applyBorder="1" applyAlignment="1">
      <alignment horizontal="center"/>
      <protection/>
    </xf>
    <xf numFmtId="167" fontId="28" fillId="0" borderId="67" xfId="59" applyNumberFormat="1" applyFont="1" applyFill="1" applyBorder="1" applyAlignment="1">
      <alignment horizontal="center"/>
      <protection/>
    </xf>
    <xf numFmtId="0" fontId="28" fillId="0" borderId="67" xfId="0" applyFont="1" applyBorder="1" applyAlignment="1">
      <alignment horizontal="justify"/>
    </xf>
    <xf numFmtId="0" fontId="29" fillId="0" borderId="68" xfId="61" applyFont="1" applyFill="1" applyBorder="1" applyAlignment="1">
      <alignment/>
      <protection/>
    </xf>
    <xf numFmtId="0" fontId="28" fillId="0" borderId="69" xfId="61" applyFont="1" applyFill="1" applyBorder="1" applyAlignment="1">
      <alignment/>
      <protection/>
    </xf>
    <xf numFmtId="0" fontId="28" fillId="0" borderId="69" xfId="0" applyFont="1" applyBorder="1" applyAlignment="1">
      <alignment/>
    </xf>
    <xf numFmtId="170" fontId="30" fillId="0" borderId="70" xfId="61" applyNumberFormat="1" applyFont="1" applyFill="1" applyBorder="1" applyAlignment="1">
      <alignment horizontal="right"/>
      <protection/>
    </xf>
    <xf numFmtId="0" fontId="28" fillId="0" borderId="71" xfId="59" applyFont="1" applyFill="1" applyBorder="1" applyAlignment="1">
      <alignment horizontal="center"/>
      <protection/>
    </xf>
    <xf numFmtId="170" fontId="25" fillId="0" borderId="72" xfId="0" applyNumberFormat="1" applyFont="1" applyBorder="1" applyAlignment="1">
      <alignment/>
    </xf>
    <xf numFmtId="0" fontId="28" fillId="0" borderId="73" xfId="59" applyFont="1" applyFill="1" applyBorder="1" applyAlignment="1">
      <alignment horizontal="center"/>
      <protection/>
    </xf>
    <xf numFmtId="170" fontId="25" fillId="0" borderId="7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85"/>
  <sheetViews>
    <sheetView tabSelected="1" zoomScalePageLayoutView="0" workbookViewId="0" topLeftCell="C1">
      <selection activeCell="L15" sqref="L15"/>
    </sheetView>
  </sheetViews>
  <sheetFormatPr defaultColWidth="9.140625" defaultRowHeight="12.75"/>
  <cols>
    <col min="1" max="2" width="0" style="0" hidden="1" customWidth="1"/>
    <col min="3" max="3" width="15.421875" style="0" customWidth="1"/>
    <col min="4" max="4" width="11.28125" style="0" customWidth="1"/>
    <col min="5" max="5" width="8.28125" style="0" customWidth="1"/>
    <col min="6" max="6" width="25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4" t="s">
        <v>35</v>
      </c>
      <c r="G6" s="29" t="s">
        <v>150</v>
      </c>
      <c r="H6" s="2"/>
    </row>
    <row r="7" spans="4:6" ht="13.5" thickBot="1">
      <c r="D7" s="1"/>
      <c r="E7" s="1"/>
      <c r="F7" s="1"/>
    </row>
    <row r="8" spans="3:7" ht="12.75">
      <c r="C8" s="26"/>
      <c r="D8" s="27" t="s">
        <v>3</v>
      </c>
      <c r="E8" s="27" t="s">
        <v>4</v>
      </c>
      <c r="F8" s="27" t="s">
        <v>5</v>
      </c>
      <c r="G8" s="28" t="s">
        <v>6</v>
      </c>
    </row>
    <row r="9" spans="3:7" ht="12.75">
      <c r="C9" s="80" t="s">
        <v>103</v>
      </c>
      <c r="D9" s="54"/>
      <c r="E9" s="54"/>
      <c r="F9" s="55">
        <v>159976371.64</v>
      </c>
      <c r="G9" s="81"/>
    </row>
    <row r="10" spans="3:7" ht="12.75">
      <c r="C10" s="82" t="s">
        <v>104</v>
      </c>
      <c r="D10" s="56" t="s">
        <v>105</v>
      </c>
      <c r="E10" s="51">
        <v>11</v>
      </c>
      <c r="F10" s="57">
        <v>1733860</v>
      </c>
      <c r="G10" s="83"/>
    </row>
    <row r="11" spans="3:7" ht="12.75">
      <c r="C11" s="82"/>
      <c r="D11" s="56"/>
      <c r="E11" s="51">
        <v>16</v>
      </c>
      <c r="F11" s="57">
        <f>-1733860</f>
        <v>-1733860</v>
      </c>
      <c r="G11" s="83"/>
    </row>
    <row r="12" spans="3:7" ht="12.75">
      <c r="C12" s="82"/>
      <c r="D12" s="56"/>
      <c r="E12" s="51">
        <v>17</v>
      </c>
      <c r="F12" s="57">
        <f>-476444</f>
        <v>-476444</v>
      </c>
      <c r="G12" s="83"/>
    </row>
    <row r="13" spans="3:7" ht="12.75">
      <c r="C13" s="82"/>
      <c r="D13" s="56"/>
      <c r="E13" s="51"/>
      <c r="F13" s="57"/>
      <c r="G13" s="83"/>
    </row>
    <row r="14" spans="3:7" ht="13.5" thickBot="1">
      <c r="C14" s="84" t="s">
        <v>106</v>
      </c>
      <c r="D14" s="59"/>
      <c r="E14" s="60"/>
      <c r="F14" s="61">
        <f>SUM(F9:F13)</f>
        <v>159499927.64</v>
      </c>
      <c r="G14" s="85"/>
    </row>
    <row r="15" spans="3:7" ht="12.75">
      <c r="C15" s="86" t="s">
        <v>107</v>
      </c>
      <c r="D15" s="62"/>
      <c r="E15" s="63"/>
      <c r="F15" s="64">
        <v>15382019</v>
      </c>
      <c r="G15" s="87"/>
    </row>
    <row r="16" spans="3:7" ht="12.75">
      <c r="C16" s="88" t="s">
        <v>108</v>
      </c>
      <c r="D16" s="56" t="s">
        <v>105</v>
      </c>
      <c r="E16" s="51">
        <v>11</v>
      </c>
      <c r="F16" s="57">
        <v>95135</v>
      </c>
      <c r="G16" s="83"/>
    </row>
    <row r="17" spans="3:7" ht="12.75" hidden="1">
      <c r="C17" s="88"/>
      <c r="D17" s="51"/>
      <c r="E17" s="51">
        <v>16</v>
      </c>
      <c r="F17" s="57">
        <f>31173-126308</f>
        <v>-95135</v>
      </c>
      <c r="G17" s="83"/>
    </row>
    <row r="18" spans="3:7" ht="12.75" hidden="1">
      <c r="C18" s="89"/>
      <c r="D18" s="53"/>
      <c r="E18" s="53"/>
      <c r="F18" s="65"/>
      <c r="G18" s="90"/>
    </row>
    <row r="19" spans="3:7" ht="12.75" hidden="1">
      <c r="C19" s="89"/>
      <c r="D19" s="53"/>
      <c r="E19" s="53"/>
      <c r="F19" s="65"/>
      <c r="G19" s="90"/>
    </row>
    <row r="20" spans="3:7" ht="13.5" hidden="1" thickBot="1">
      <c r="C20" s="84" t="s">
        <v>109</v>
      </c>
      <c r="D20" s="60"/>
      <c r="E20" s="60"/>
      <c r="F20" s="61">
        <f>SUM(F15:F19)</f>
        <v>15382019</v>
      </c>
      <c r="G20" s="85"/>
    </row>
    <row r="21" spans="3:7" ht="12.75" hidden="1">
      <c r="C21" s="86" t="s">
        <v>110</v>
      </c>
      <c r="D21" s="62"/>
      <c r="E21" s="63"/>
      <c r="F21" s="64">
        <v>595283</v>
      </c>
      <c r="G21" s="87"/>
    </row>
    <row r="22" spans="3:7" ht="12.75" hidden="1">
      <c r="C22" s="88" t="s">
        <v>111</v>
      </c>
      <c r="D22" s="56" t="s">
        <v>105</v>
      </c>
      <c r="E22" s="51">
        <v>18</v>
      </c>
      <c r="F22" s="57">
        <v>9984</v>
      </c>
      <c r="G22" s="83"/>
    </row>
    <row r="23" spans="3:7" ht="12.75" hidden="1">
      <c r="C23" s="88"/>
      <c r="D23" s="51"/>
      <c r="E23" s="51"/>
      <c r="F23" s="57"/>
      <c r="G23" s="83"/>
    </row>
    <row r="24" spans="3:7" ht="12.75" hidden="1">
      <c r="C24" s="89"/>
      <c r="D24" s="53"/>
      <c r="E24" s="53"/>
      <c r="F24" s="65"/>
      <c r="G24" s="90"/>
    </row>
    <row r="25" spans="3:7" ht="12.75">
      <c r="C25" s="89"/>
      <c r="D25" s="53"/>
      <c r="E25" s="53"/>
      <c r="F25" s="65"/>
      <c r="G25" s="90"/>
    </row>
    <row r="26" spans="3:7" ht="13.5" thickBot="1">
      <c r="C26" s="84" t="s">
        <v>112</v>
      </c>
      <c r="D26" s="60"/>
      <c r="E26" s="60"/>
      <c r="F26" s="61">
        <f>SUM(F21:F25)</f>
        <v>605267</v>
      </c>
      <c r="G26" s="85"/>
    </row>
    <row r="27" spans="3:7" ht="12.75">
      <c r="C27" s="91" t="s">
        <v>113</v>
      </c>
      <c r="D27" s="67"/>
      <c r="E27" s="67"/>
      <c r="F27" s="68">
        <v>1719706</v>
      </c>
      <c r="G27" s="92"/>
    </row>
    <row r="28" spans="3:7" ht="12.75">
      <c r="C28" s="88" t="s">
        <v>114</v>
      </c>
      <c r="D28" s="56" t="s">
        <v>105</v>
      </c>
      <c r="E28" s="69">
        <v>11</v>
      </c>
      <c r="F28" s="70">
        <v>9275</v>
      </c>
      <c r="G28" s="83"/>
    </row>
    <row r="29" spans="3:7" ht="12.75">
      <c r="C29" s="89"/>
      <c r="D29" s="66"/>
      <c r="E29" s="71">
        <v>16</v>
      </c>
      <c r="F29" s="72">
        <f>-9275</f>
        <v>-9275</v>
      </c>
      <c r="G29" s="83"/>
    </row>
    <row r="30" spans="3:7" ht="12.75">
      <c r="C30" s="89"/>
      <c r="D30" s="66"/>
      <c r="E30" s="66">
        <v>17</v>
      </c>
      <c r="F30" s="65">
        <f>-474</f>
        <v>-474</v>
      </c>
      <c r="G30" s="83"/>
    </row>
    <row r="31" spans="3:7" ht="12.75">
      <c r="C31" s="89"/>
      <c r="D31" s="66"/>
      <c r="E31" s="66"/>
      <c r="F31" s="65"/>
      <c r="G31" s="90"/>
    </row>
    <row r="32" spans="3:7" ht="13.5" thickBot="1">
      <c r="C32" s="84" t="s">
        <v>115</v>
      </c>
      <c r="D32" s="58"/>
      <c r="E32" s="58"/>
      <c r="F32" s="61">
        <f>SUM(F27:F31)</f>
        <v>1719232</v>
      </c>
      <c r="G32" s="85"/>
    </row>
    <row r="33" spans="3:7" ht="12.75">
      <c r="C33" s="91" t="s">
        <v>116</v>
      </c>
      <c r="D33" s="66"/>
      <c r="E33" s="66"/>
      <c r="F33" s="65">
        <v>336351</v>
      </c>
      <c r="G33" s="90"/>
    </row>
    <row r="34" spans="3:7" ht="12.75">
      <c r="C34" s="89" t="s">
        <v>117</v>
      </c>
      <c r="D34" s="56" t="s">
        <v>105</v>
      </c>
      <c r="E34" s="51">
        <v>18</v>
      </c>
      <c r="F34" s="57">
        <v>1381</v>
      </c>
      <c r="G34" s="83"/>
    </row>
    <row r="35" spans="3:7" ht="12.75">
      <c r="C35" s="89"/>
      <c r="D35" s="66"/>
      <c r="E35" s="66"/>
      <c r="F35" s="65"/>
      <c r="G35" s="90"/>
    </row>
    <row r="36" spans="3:7" ht="13.5" thickBot="1">
      <c r="C36" s="84" t="s">
        <v>118</v>
      </c>
      <c r="D36" s="58"/>
      <c r="E36" s="58"/>
      <c r="F36" s="61">
        <f>SUM(F33:F35)</f>
        <v>337732</v>
      </c>
      <c r="G36" s="85"/>
    </row>
    <row r="37" spans="3:7" ht="12.75">
      <c r="C37" s="93" t="s">
        <v>119</v>
      </c>
      <c r="D37" s="67"/>
      <c r="E37" s="67"/>
      <c r="F37" s="68">
        <v>103377.97</v>
      </c>
      <c r="G37" s="94"/>
    </row>
    <row r="38" spans="3:7" ht="12.75">
      <c r="C38" s="88" t="s">
        <v>120</v>
      </c>
      <c r="D38" s="56" t="s">
        <v>105</v>
      </c>
      <c r="E38" s="66">
        <v>18</v>
      </c>
      <c r="F38" s="57">
        <f>-18.96</f>
        <v>-18.96</v>
      </c>
      <c r="G38" s="83"/>
    </row>
    <row r="39" spans="3:7" ht="12.75">
      <c r="C39" s="95"/>
      <c r="D39" s="51"/>
      <c r="E39" s="73"/>
      <c r="F39" s="57"/>
      <c r="G39" s="83"/>
    </row>
    <row r="40" spans="3:7" ht="13.5" thickBot="1">
      <c r="C40" s="96" t="s">
        <v>121</v>
      </c>
      <c r="D40" s="58"/>
      <c r="E40" s="58"/>
      <c r="F40" s="61">
        <f>SUM(F37:F39)</f>
        <v>103359.01</v>
      </c>
      <c r="G40" s="97"/>
    </row>
    <row r="41" spans="3:7" ht="12.75">
      <c r="C41" s="91" t="s">
        <v>122</v>
      </c>
      <c r="D41" s="67"/>
      <c r="E41" s="67"/>
      <c r="F41" s="68">
        <v>5743705</v>
      </c>
      <c r="G41" s="92"/>
    </row>
    <row r="42" spans="3:7" ht="12.75">
      <c r="C42" s="98" t="s">
        <v>123</v>
      </c>
      <c r="D42" s="56" t="s">
        <v>105</v>
      </c>
      <c r="E42" s="69">
        <v>11</v>
      </c>
      <c r="F42" s="70">
        <v>61063</v>
      </c>
      <c r="G42" s="83"/>
    </row>
    <row r="43" spans="3:7" ht="12.75">
      <c r="C43" s="89"/>
      <c r="D43" s="66"/>
      <c r="E43" s="71">
        <v>16</v>
      </c>
      <c r="F43" s="72">
        <f>-61063</f>
        <v>-61063</v>
      </c>
      <c r="G43" s="83"/>
    </row>
    <row r="44" spans="3:7" ht="12.75">
      <c r="C44" s="89"/>
      <c r="D44" s="66"/>
      <c r="E44" s="66"/>
      <c r="F44" s="65"/>
      <c r="G44" s="83"/>
    </row>
    <row r="45" spans="3:7" ht="12.75">
      <c r="C45" s="89"/>
      <c r="D45" s="66"/>
      <c r="E45" s="66"/>
      <c r="F45" s="65"/>
      <c r="G45" s="90"/>
    </row>
    <row r="46" spans="3:7" ht="13.5" thickBot="1">
      <c r="C46" s="84" t="s">
        <v>124</v>
      </c>
      <c r="D46" s="58"/>
      <c r="E46" s="58"/>
      <c r="F46" s="61">
        <f>SUM(F41:F45)</f>
        <v>5743705</v>
      </c>
      <c r="G46" s="85"/>
    </row>
    <row r="47" spans="3:7" ht="12.75">
      <c r="C47" s="93" t="s">
        <v>125</v>
      </c>
      <c r="D47" s="67"/>
      <c r="E47" s="67"/>
      <c r="F47" s="68">
        <v>1667234</v>
      </c>
      <c r="G47" s="94"/>
    </row>
    <row r="48" spans="3:7" ht="12.75">
      <c r="C48" s="99" t="s">
        <v>126</v>
      </c>
      <c r="D48" s="56" t="s">
        <v>105</v>
      </c>
      <c r="E48" s="56">
        <v>11</v>
      </c>
      <c r="F48" s="57">
        <v>32395</v>
      </c>
      <c r="G48" s="83"/>
    </row>
    <row r="49" spans="3:7" ht="12.75">
      <c r="C49" s="99"/>
      <c r="D49" s="56"/>
      <c r="E49" s="56">
        <v>16</v>
      </c>
      <c r="F49" s="57">
        <f>-32395</f>
        <v>-32395</v>
      </c>
      <c r="G49" s="83"/>
    </row>
    <row r="50" spans="3:7" ht="12.75">
      <c r="C50" s="99"/>
      <c r="D50" s="56"/>
      <c r="E50" s="56">
        <v>17</v>
      </c>
      <c r="F50" s="57">
        <f>-3723</f>
        <v>-3723</v>
      </c>
      <c r="G50" s="83"/>
    </row>
    <row r="51" spans="3:7" ht="12.75">
      <c r="C51" s="88"/>
      <c r="D51" s="66"/>
      <c r="E51" s="66"/>
      <c r="F51" s="65"/>
      <c r="G51" s="83"/>
    </row>
    <row r="52" spans="3:7" ht="13.5" thickBot="1">
      <c r="C52" s="84" t="s">
        <v>127</v>
      </c>
      <c r="D52" s="58"/>
      <c r="E52" s="58"/>
      <c r="F52" s="61">
        <f>SUM(F47:F51)</f>
        <v>1663511</v>
      </c>
      <c r="G52" s="100"/>
    </row>
    <row r="53" spans="3:7" ht="12.75">
      <c r="C53" s="93" t="s">
        <v>132</v>
      </c>
      <c r="D53" s="67"/>
      <c r="E53" s="67"/>
      <c r="F53" s="68">
        <v>2187795.5</v>
      </c>
      <c r="G53" s="94" t="s">
        <v>133</v>
      </c>
    </row>
    <row r="54" spans="3:7" ht="12.75">
      <c r="C54" s="99" t="s">
        <v>134</v>
      </c>
      <c r="D54" s="56" t="s">
        <v>105</v>
      </c>
      <c r="E54" s="56"/>
      <c r="F54" s="65"/>
      <c r="G54" s="83"/>
    </row>
    <row r="55" spans="3:7" ht="12.75">
      <c r="C55" s="99"/>
      <c r="D55" s="56"/>
      <c r="E55" s="56"/>
      <c r="F55" s="65"/>
      <c r="G55" s="83"/>
    </row>
    <row r="56" spans="3:7" ht="13.5" thickBot="1">
      <c r="C56" s="84" t="s">
        <v>135</v>
      </c>
      <c r="D56" s="58"/>
      <c r="E56" s="58"/>
      <c r="F56" s="61">
        <f>SUM(F53:F55)</f>
        <v>2187795.5</v>
      </c>
      <c r="G56" s="101"/>
    </row>
    <row r="57" spans="3:7" ht="12.75">
      <c r="C57" s="93" t="s">
        <v>128</v>
      </c>
      <c r="D57" s="67"/>
      <c r="E57" s="67"/>
      <c r="F57" s="74">
        <v>23222</v>
      </c>
      <c r="G57" s="102"/>
    </row>
    <row r="58" spans="3:7" ht="12.75">
      <c r="C58" s="103" t="s">
        <v>136</v>
      </c>
      <c r="D58" s="56"/>
      <c r="E58" s="56"/>
      <c r="F58" s="75"/>
      <c r="G58" s="104"/>
    </row>
    <row r="59" spans="3:7" ht="12.75">
      <c r="C59" s="89"/>
      <c r="D59" s="66"/>
      <c r="E59" s="66"/>
      <c r="F59" s="75"/>
      <c r="G59" s="104"/>
    </row>
    <row r="60" spans="3:7" ht="13.5" thickBot="1">
      <c r="C60" s="84" t="s">
        <v>137</v>
      </c>
      <c r="D60" s="58"/>
      <c r="E60" s="58"/>
      <c r="F60" s="76">
        <f>SUM(F57:F59)</f>
        <v>23222</v>
      </c>
      <c r="G60" s="105"/>
    </row>
    <row r="61" spans="3:7" ht="12.75">
      <c r="C61" s="93" t="s">
        <v>129</v>
      </c>
      <c r="D61" s="67"/>
      <c r="E61" s="67"/>
      <c r="F61" s="74">
        <v>734</v>
      </c>
      <c r="G61" s="102"/>
    </row>
    <row r="62" spans="3:7" ht="12.75">
      <c r="C62" s="103" t="s">
        <v>138</v>
      </c>
      <c r="D62" s="56"/>
      <c r="E62" s="56"/>
      <c r="F62" s="75"/>
      <c r="G62" s="104"/>
    </row>
    <row r="63" spans="3:7" ht="12.75">
      <c r="C63" s="89"/>
      <c r="D63" s="66"/>
      <c r="E63" s="66"/>
      <c r="F63" s="75"/>
      <c r="G63" s="104"/>
    </row>
    <row r="64" spans="3:7" ht="13.5" thickBot="1">
      <c r="C64" s="84" t="s">
        <v>139</v>
      </c>
      <c r="D64" s="58"/>
      <c r="E64" s="58"/>
      <c r="F64" s="76">
        <f>SUM(F61:F63)</f>
        <v>734</v>
      </c>
      <c r="G64" s="105"/>
    </row>
    <row r="65" spans="3:7" ht="12.75">
      <c r="C65" s="93" t="s">
        <v>130</v>
      </c>
      <c r="D65" s="67"/>
      <c r="E65" s="67"/>
      <c r="F65" s="74">
        <v>7643</v>
      </c>
      <c r="G65" s="102"/>
    </row>
    <row r="66" spans="3:7" ht="12.75">
      <c r="C66" s="103" t="s">
        <v>140</v>
      </c>
      <c r="D66" s="56"/>
      <c r="E66" s="56"/>
      <c r="F66" s="75"/>
      <c r="G66" s="104"/>
    </row>
    <row r="67" spans="3:7" ht="12.75">
      <c r="C67" s="89"/>
      <c r="D67" s="66"/>
      <c r="E67" s="66"/>
      <c r="F67" s="75"/>
      <c r="G67" s="104"/>
    </row>
    <row r="68" spans="3:7" ht="13.5" thickBot="1">
      <c r="C68" s="84" t="s">
        <v>139</v>
      </c>
      <c r="D68" s="58"/>
      <c r="E68" s="58"/>
      <c r="F68" s="76">
        <f>SUM(F65:F67)</f>
        <v>7643</v>
      </c>
      <c r="G68" s="105"/>
    </row>
    <row r="69" spans="3:7" ht="12.75">
      <c r="C69" s="93" t="s">
        <v>131</v>
      </c>
      <c r="D69" s="67"/>
      <c r="E69" s="67"/>
      <c r="F69" s="74">
        <v>221</v>
      </c>
      <c r="G69" s="102"/>
    </row>
    <row r="70" spans="3:7" ht="12.75">
      <c r="C70" s="103" t="s">
        <v>141</v>
      </c>
      <c r="D70" s="56"/>
      <c r="E70" s="56"/>
      <c r="F70" s="75"/>
      <c r="G70" s="104"/>
    </row>
    <row r="71" spans="3:7" ht="12.75">
      <c r="C71" s="89"/>
      <c r="D71" s="66"/>
      <c r="E71" s="66"/>
      <c r="F71" s="75"/>
      <c r="G71" s="104"/>
    </row>
    <row r="72" spans="3:7" ht="13.5" thickBot="1">
      <c r="C72" s="84"/>
      <c r="D72" s="58"/>
      <c r="E72" s="58"/>
      <c r="F72" s="76">
        <f>SUM(F69:F71)</f>
        <v>221</v>
      </c>
      <c r="G72" s="105"/>
    </row>
    <row r="73" spans="3:7" ht="12.75">
      <c r="C73" s="93" t="s">
        <v>142</v>
      </c>
      <c r="D73" s="67"/>
      <c r="E73" s="67"/>
      <c r="F73" s="74">
        <v>1250</v>
      </c>
      <c r="G73" s="102"/>
    </row>
    <row r="74" spans="3:7" ht="12.75">
      <c r="C74" s="103" t="s">
        <v>143</v>
      </c>
      <c r="D74" s="56"/>
      <c r="E74" s="56"/>
      <c r="F74" s="75"/>
      <c r="G74" s="104"/>
    </row>
    <row r="75" spans="3:7" ht="12.75">
      <c r="C75" s="89"/>
      <c r="D75" s="66"/>
      <c r="E75" s="66"/>
      <c r="F75" s="75"/>
      <c r="G75" s="104"/>
    </row>
    <row r="76" spans="3:7" ht="13.5" thickBot="1">
      <c r="C76" s="84" t="s">
        <v>139</v>
      </c>
      <c r="D76" s="58"/>
      <c r="E76" s="58"/>
      <c r="F76" s="76">
        <f>SUM(F73:F75)</f>
        <v>1250</v>
      </c>
      <c r="G76" s="105"/>
    </row>
    <row r="77" spans="3:7" ht="12.75">
      <c r="C77" s="93" t="s">
        <v>144</v>
      </c>
      <c r="D77" s="67"/>
      <c r="E77" s="67"/>
      <c r="F77" s="74">
        <v>4119093</v>
      </c>
      <c r="G77" s="106"/>
    </row>
    <row r="78" spans="3:7" ht="12.75">
      <c r="C78" s="103" t="s">
        <v>145</v>
      </c>
      <c r="D78" s="56" t="s">
        <v>105</v>
      </c>
      <c r="E78" s="56">
        <v>17</v>
      </c>
      <c r="F78" s="65">
        <f>-10814</f>
        <v>-10814</v>
      </c>
      <c r="G78" s="107"/>
    </row>
    <row r="79" spans="3:7" ht="12.75">
      <c r="C79" s="99"/>
      <c r="D79" s="56"/>
      <c r="E79" s="56">
        <v>18</v>
      </c>
      <c r="F79" s="65">
        <v>300</v>
      </c>
      <c r="G79" s="83"/>
    </row>
    <row r="80" spans="3:7" ht="12.75">
      <c r="C80" s="89"/>
      <c r="D80" s="66"/>
      <c r="E80" s="66"/>
      <c r="F80" s="65"/>
      <c r="G80" s="83"/>
    </row>
    <row r="81" spans="3:7" ht="13.5" thickBot="1">
      <c r="C81" s="84" t="s">
        <v>146</v>
      </c>
      <c r="D81" s="58"/>
      <c r="E81" s="58"/>
      <c r="F81" s="61">
        <f>SUM(F77:F80)</f>
        <v>4108579</v>
      </c>
      <c r="G81" s="97"/>
    </row>
    <row r="82" spans="3:7" ht="12.75">
      <c r="C82" s="93" t="s">
        <v>147</v>
      </c>
      <c r="D82" s="67"/>
      <c r="E82" s="67"/>
      <c r="F82" s="68">
        <v>1337425</v>
      </c>
      <c r="G82" s="94"/>
    </row>
    <row r="83" spans="3:7" ht="12.75">
      <c r="C83" s="103" t="s">
        <v>148</v>
      </c>
      <c r="D83" s="56" t="s">
        <v>105</v>
      </c>
      <c r="E83" s="56"/>
      <c r="F83" s="65"/>
      <c r="G83" s="83"/>
    </row>
    <row r="84" spans="3:7" ht="12.75">
      <c r="C84" s="89"/>
      <c r="D84" s="66"/>
      <c r="E84" s="66"/>
      <c r="F84" s="65"/>
      <c r="G84" s="83"/>
    </row>
    <row r="85" spans="3:7" ht="13.5" thickBot="1">
      <c r="C85" s="108" t="s">
        <v>149</v>
      </c>
      <c r="D85" s="109"/>
      <c r="E85" s="109"/>
      <c r="F85" s="110">
        <f>SUM(F82:F84)</f>
        <v>1337425</v>
      </c>
      <c r="G85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4">
      <selection activeCell="M11" sqref="M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2.8515625" style="0" customWidth="1"/>
    <col min="5" max="5" width="24.7109375" style="0" customWidth="1"/>
    <col min="6" max="6" width="16.2812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5" t="s">
        <v>35</v>
      </c>
      <c r="E5" s="29" t="str">
        <f>personal!G6</f>
        <v>14-18 decembrie 2020</v>
      </c>
    </row>
    <row r="6" ht="13.5" thickBot="1"/>
    <row r="7" spans="1:6" ht="68.25" customHeight="1" thickBot="1">
      <c r="A7" s="32" t="s">
        <v>9</v>
      </c>
      <c r="B7" s="33" t="s">
        <v>10</v>
      </c>
      <c r="C7" s="34" t="s">
        <v>11</v>
      </c>
      <c r="D7" s="33" t="s">
        <v>12</v>
      </c>
      <c r="E7" s="33" t="s">
        <v>13</v>
      </c>
      <c r="F7" s="35" t="s">
        <v>14</v>
      </c>
    </row>
    <row r="8" spans="1:6" ht="12.75">
      <c r="A8" s="142">
        <v>1</v>
      </c>
      <c r="B8" s="111" t="s">
        <v>36</v>
      </c>
      <c r="C8" s="112">
        <v>12247</v>
      </c>
      <c r="D8" s="51" t="s">
        <v>37</v>
      </c>
      <c r="E8" s="51" t="s">
        <v>38</v>
      </c>
      <c r="F8" s="143">
        <v>228.95</v>
      </c>
    </row>
    <row r="9" spans="1:6" ht="12.75">
      <c r="A9" s="144">
        <v>2</v>
      </c>
      <c r="B9" s="113" t="s">
        <v>36</v>
      </c>
      <c r="C9" s="114">
        <v>12258</v>
      </c>
      <c r="D9" s="52" t="s">
        <v>39</v>
      </c>
      <c r="E9" s="52" t="s">
        <v>40</v>
      </c>
      <c r="F9" s="145">
        <v>154671.65</v>
      </c>
    </row>
    <row r="10" spans="1:6" ht="12.75">
      <c r="A10" s="146">
        <v>3</v>
      </c>
      <c r="B10" s="113" t="s">
        <v>36</v>
      </c>
      <c r="C10" s="115">
        <v>12262</v>
      </c>
      <c r="D10" s="51" t="s">
        <v>41</v>
      </c>
      <c r="E10" s="51" t="s">
        <v>42</v>
      </c>
      <c r="F10" s="145">
        <v>823.56</v>
      </c>
    </row>
    <row r="11" spans="1:6" ht="12.75">
      <c r="A11" s="146">
        <v>4</v>
      </c>
      <c r="B11" s="113" t="s">
        <v>36</v>
      </c>
      <c r="C11" s="115">
        <v>12255</v>
      </c>
      <c r="D11" s="51" t="s">
        <v>43</v>
      </c>
      <c r="E11" s="51" t="s">
        <v>44</v>
      </c>
      <c r="F11" s="145">
        <v>35759.5</v>
      </c>
    </row>
    <row r="12" spans="1:6" ht="12.75">
      <c r="A12" s="146">
        <f aca="true" t="shared" si="0" ref="A12:A56">A11+1</f>
        <v>5</v>
      </c>
      <c r="B12" s="113" t="s">
        <v>36</v>
      </c>
      <c r="C12" s="115">
        <v>12256</v>
      </c>
      <c r="D12" s="51" t="s">
        <v>43</v>
      </c>
      <c r="E12" s="51" t="s">
        <v>45</v>
      </c>
      <c r="F12" s="145">
        <v>360.65</v>
      </c>
    </row>
    <row r="13" spans="1:6" ht="12.75">
      <c r="A13" s="146">
        <f t="shared" si="0"/>
        <v>6</v>
      </c>
      <c r="B13" s="113" t="s">
        <v>36</v>
      </c>
      <c r="C13" s="115">
        <v>12257</v>
      </c>
      <c r="D13" s="51" t="s">
        <v>46</v>
      </c>
      <c r="E13" s="51" t="s">
        <v>47</v>
      </c>
      <c r="F13" s="145">
        <v>11424</v>
      </c>
    </row>
    <row r="14" spans="1:6" ht="12.75">
      <c r="A14" s="146">
        <f t="shared" si="0"/>
        <v>7</v>
      </c>
      <c r="B14" s="113" t="s">
        <v>36</v>
      </c>
      <c r="C14" s="115">
        <v>12263</v>
      </c>
      <c r="D14" s="51" t="s">
        <v>48</v>
      </c>
      <c r="E14" s="51" t="s">
        <v>49</v>
      </c>
      <c r="F14" s="145">
        <v>606.13</v>
      </c>
    </row>
    <row r="15" spans="1:6" ht="12.75">
      <c r="A15" s="146">
        <f t="shared" si="0"/>
        <v>8</v>
      </c>
      <c r="B15" s="113" t="s">
        <v>50</v>
      </c>
      <c r="C15" s="115">
        <v>12265</v>
      </c>
      <c r="D15" s="51" t="s">
        <v>41</v>
      </c>
      <c r="E15" s="51" t="s">
        <v>42</v>
      </c>
      <c r="F15" s="145">
        <v>2377.29</v>
      </c>
    </row>
    <row r="16" spans="1:6" ht="12.75">
      <c r="A16" s="146">
        <f t="shared" si="0"/>
        <v>9</v>
      </c>
      <c r="B16" s="113" t="s">
        <v>50</v>
      </c>
      <c r="C16" s="115">
        <v>12264</v>
      </c>
      <c r="D16" s="51" t="s">
        <v>51</v>
      </c>
      <c r="E16" s="51" t="s">
        <v>52</v>
      </c>
      <c r="F16" s="145">
        <v>14122.92</v>
      </c>
    </row>
    <row r="17" spans="1:6" ht="12.75">
      <c r="A17" s="146">
        <f t="shared" si="0"/>
        <v>10</v>
      </c>
      <c r="B17" s="113" t="s">
        <v>50</v>
      </c>
      <c r="C17" s="115">
        <v>12259</v>
      </c>
      <c r="D17" s="51" t="s">
        <v>43</v>
      </c>
      <c r="E17" s="51" t="s">
        <v>45</v>
      </c>
      <c r="F17" s="145">
        <v>145.7</v>
      </c>
    </row>
    <row r="18" spans="1:6" ht="12.75">
      <c r="A18" s="146">
        <f t="shared" si="0"/>
        <v>11</v>
      </c>
      <c r="B18" s="113" t="s">
        <v>50</v>
      </c>
      <c r="C18" s="115">
        <v>12260</v>
      </c>
      <c r="D18" s="51" t="s">
        <v>43</v>
      </c>
      <c r="E18" s="51" t="s">
        <v>53</v>
      </c>
      <c r="F18" s="145">
        <v>22788.5</v>
      </c>
    </row>
    <row r="19" spans="1:6" ht="12.75">
      <c r="A19" s="146">
        <f t="shared" si="0"/>
        <v>12</v>
      </c>
      <c r="B19" s="113" t="s">
        <v>50</v>
      </c>
      <c r="C19" s="115">
        <v>12266</v>
      </c>
      <c r="D19" s="51" t="s">
        <v>54</v>
      </c>
      <c r="E19" s="51" t="s">
        <v>55</v>
      </c>
      <c r="F19" s="145">
        <v>599.76</v>
      </c>
    </row>
    <row r="20" spans="1:6" ht="12.75">
      <c r="A20" s="146">
        <f t="shared" si="0"/>
        <v>13</v>
      </c>
      <c r="B20" s="113" t="s">
        <v>50</v>
      </c>
      <c r="C20" s="115">
        <v>12267</v>
      </c>
      <c r="D20" s="51" t="s">
        <v>54</v>
      </c>
      <c r="E20" s="51" t="s">
        <v>55</v>
      </c>
      <c r="F20" s="145">
        <v>499.8</v>
      </c>
    </row>
    <row r="21" spans="1:6" ht="12.75">
      <c r="A21" s="146">
        <f t="shared" si="0"/>
        <v>14</v>
      </c>
      <c r="B21" s="113" t="s">
        <v>50</v>
      </c>
      <c r="C21" s="115">
        <v>12268</v>
      </c>
      <c r="D21" s="51" t="s">
        <v>54</v>
      </c>
      <c r="E21" s="51" t="s">
        <v>55</v>
      </c>
      <c r="F21" s="145">
        <v>474.81</v>
      </c>
    </row>
    <row r="22" spans="1:6" ht="12.75">
      <c r="A22" s="146">
        <f t="shared" si="0"/>
        <v>15</v>
      </c>
      <c r="B22" s="116" t="s">
        <v>56</v>
      </c>
      <c r="C22" s="117">
        <v>12271</v>
      </c>
      <c r="D22" s="53" t="s">
        <v>57</v>
      </c>
      <c r="E22" s="53" t="s">
        <v>58</v>
      </c>
      <c r="F22" s="147">
        <v>15923.89</v>
      </c>
    </row>
    <row r="23" spans="1:6" ht="12.75">
      <c r="A23" s="146">
        <f t="shared" si="0"/>
        <v>16</v>
      </c>
      <c r="B23" s="113" t="s">
        <v>56</v>
      </c>
      <c r="C23" s="114">
        <v>12304</v>
      </c>
      <c r="D23" s="51" t="s">
        <v>59</v>
      </c>
      <c r="E23" s="51" t="s">
        <v>60</v>
      </c>
      <c r="F23" s="145">
        <v>357</v>
      </c>
    </row>
    <row r="24" spans="1:6" ht="12.75">
      <c r="A24" s="146">
        <f t="shared" si="0"/>
        <v>17</v>
      </c>
      <c r="B24" s="113" t="s">
        <v>56</v>
      </c>
      <c r="C24" s="114">
        <v>12306</v>
      </c>
      <c r="D24" s="51" t="s">
        <v>61</v>
      </c>
      <c r="E24" s="51" t="s">
        <v>151</v>
      </c>
      <c r="F24" s="145">
        <v>4736.71</v>
      </c>
    </row>
    <row r="25" spans="1:6" ht="12.75">
      <c r="A25" s="146">
        <f t="shared" si="0"/>
        <v>18</v>
      </c>
      <c r="B25" s="113" t="s">
        <v>56</v>
      </c>
      <c r="C25" s="114">
        <v>12308</v>
      </c>
      <c r="D25" s="51" t="s">
        <v>48</v>
      </c>
      <c r="E25" s="51" t="s">
        <v>49</v>
      </c>
      <c r="F25" s="145">
        <v>4139.03</v>
      </c>
    </row>
    <row r="26" spans="1:6" ht="12.75">
      <c r="A26" s="146">
        <f t="shared" si="0"/>
        <v>19</v>
      </c>
      <c r="B26" s="113" t="s">
        <v>56</v>
      </c>
      <c r="C26" s="114">
        <v>12307</v>
      </c>
      <c r="D26" s="51" t="s">
        <v>48</v>
      </c>
      <c r="E26" s="51" t="s">
        <v>49</v>
      </c>
      <c r="F26" s="145">
        <v>801.15</v>
      </c>
    </row>
    <row r="27" spans="1:6" ht="12.75">
      <c r="A27" s="146">
        <f t="shared" si="0"/>
        <v>20</v>
      </c>
      <c r="B27" s="113" t="s">
        <v>56</v>
      </c>
      <c r="C27" s="114">
        <v>12301</v>
      </c>
      <c r="D27" s="51" t="s">
        <v>62</v>
      </c>
      <c r="E27" s="51" t="s">
        <v>63</v>
      </c>
      <c r="F27" s="145">
        <v>143.34</v>
      </c>
    </row>
    <row r="28" spans="1:6" ht="12.75">
      <c r="A28" s="146">
        <f t="shared" si="0"/>
        <v>21</v>
      </c>
      <c r="B28" s="113" t="s">
        <v>56</v>
      </c>
      <c r="C28" s="114">
        <v>12302</v>
      </c>
      <c r="D28" s="51" t="s">
        <v>62</v>
      </c>
      <c r="E28" s="51" t="s">
        <v>63</v>
      </c>
      <c r="F28" s="145">
        <v>1808.33</v>
      </c>
    </row>
    <row r="29" spans="1:6" ht="12.75">
      <c r="A29" s="146">
        <f t="shared" si="0"/>
        <v>22</v>
      </c>
      <c r="B29" s="113" t="s">
        <v>56</v>
      </c>
      <c r="C29" s="114">
        <v>12303</v>
      </c>
      <c r="D29" s="51" t="s">
        <v>64</v>
      </c>
      <c r="E29" s="51" t="s">
        <v>63</v>
      </c>
      <c r="F29" s="145">
        <v>3332</v>
      </c>
    </row>
    <row r="30" spans="1:6" ht="12.75">
      <c r="A30" s="146">
        <f t="shared" si="0"/>
        <v>23</v>
      </c>
      <c r="B30" s="113" t="s">
        <v>56</v>
      </c>
      <c r="C30" s="114">
        <v>12305</v>
      </c>
      <c r="D30" s="51" t="s">
        <v>65</v>
      </c>
      <c r="E30" s="51" t="s">
        <v>66</v>
      </c>
      <c r="F30" s="145">
        <v>6588</v>
      </c>
    </row>
    <row r="31" spans="1:6" ht="12.75">
      <c r="A31" s="146">
        <f t="shared" si="0"/>
        <v>24</v>
      </c>
      <c r="B31" s="113" t="s">
        <v>67</v>
      </c>
      <c r="C31" s="114">
        <v>12315</v>
      </c>
      <c r="D31" s="51" t="s">
        <v>68</v>
      </c>
      <c r="E31" s="51" t="s">
        <v>69</v>
      </c>
      <c r="F31" s="145">
        <v>23033.53</v>
      </c>
    </row>
    <row r="32" spans="1:6" ht="12.75">
      <c r="A32" s="146">
        <f t="shared" si="0"/>
        <v>25</v>
      </c>
      <c r="B32" s="113" t="s">
        <v>67</v>
      </c>
      <c r="C32" s="114">
        <v>12317</v>
      </c>
      <c r="D32" s="51" t="s">
        <v>48</v>
      </c>
      <c r="E32" s="51" t="s">
        <v>70</v>
      </c>
      <c r="F32" s="145">
        <v>496.37</v>
      </c>
    </row>
    <row r="33" spans="1:6" ht="12.75">
      <c r="A33" s="146">
        <f t="shared" si="0"/>
        <v>26</v>
      </c>
      <c r="B33" s="113" t="s">
        <v>67</v>
      </c>
      <c r="C33" s="114">
        <v>12310</v>
      </c>
      <c r="D33" s="51" t="s">
        <v>71</v>
      </c>
      <c r="E33" s="51" t="s">
        <v>72</v>
      </c>
      <c r="F33" s="145">
        <v>588</v>
      </c>
    </row>
    <row r="34" spans="1:6" ht="12.75">
      <c r="A34" s="146">
        <f t="shared" si="0"/>
        <v>27</v>
      </c>
      <c r="B34" s="113" t="s">
        <v>67</v>
      </c>
      <c r="C34" s="114">
        <v>12323</v>
      </c>
      <c r="D34" s="51" t="s">
        <v>73</v>
      </c>
      <c r="E34" s="51" t="s">
        <v>74</v>
      </c>
      <c r="F34" s="145">
        <v>113.05</v>
      </c>
    </row>
    <row r="35" spans="1:6" ht="12.75">
      <c r="A35" s="146">
        <f t="shared" si="0"/>
        <v>28</v>
      </c>
      <c r="B35" s="113" t="s">
        <v>67</v>
      </c>
      <c r="C35" s="114">
        <v>12324</v>
      </c>
      <c r="D35" s="51" t="s">
        <v>75</v>
      </c>
      <c r="E35" s="51" t="s">
        <v>76</v>
      </c>
      <c r="F35" s="145">
        <v>4154.04</v>
      </c>
    </row>
    <row r="36" spans="1:6" ht="12.75">
      <c r="A36" s="146">
        <f t="shared" si="0"/>
        <v>29</v>
      </c>
      <c r="B36" s="113" t="s">
        <v>67</v>
      </c>
      <c r="C36" s="114">
        <v>12311</v>
      </c>
      <c r="D36" s="51" t="s">
        <v>77</v>
      </c>
      <c r="E36" s="51" t="s">
        <v>78</v>
      </c>
      <c r="F36" s="145">
        <v>358</v>
      </c>
    </row>
    <row r="37" spans="1:6" ht="12.75">
      <c r="A37" s="146">
        <f t="shared" si="0"/>
        <v>30</v>
      </c>
      <c r="B37" s="113" t="s">
        <v>67</v>
      </c>
      <c r="C37" s="114">
        <v>12318</v>
      </c>
      <c r="D37" s="51" t="s">
        <v>79</v>
      </c>
      <c r="E37" s="51" t="s">
        <v>80</v>
      </c>
      <c r="F37" s="145">
        <v>35.1</v>
      </c>
    </row>
    <row r="38" spans="1:6" ht="12.75">
      <c r="A38" s="146">
        <f t="shared" si="0"/>
        <v>31</v>
      </c>
      <c r="B38" s="113" t="s">
        <v>67</v>
      </c>
      <c r="C38" s="114">
        <v>12309</v>
      </c>
      <c r="D38" s="51" t="s">
        <v>81</v>
      </c>
      <c r="E38" s="51" t="s">
        <v>82</v>
      </c>
      <c r="F38" s="145">
        <v>3355.8</v>
      </c>
    </row>
    <row r="39" spans="1:6" ht="12.75">
      <c r="A39" s="146">
        <f t="shared" si="0"/>
        <v>32</v>
      </c>
      <c r="B39" s="113" t="s">
        <v>67</v>
      </c>
      <c r="C39" s="114">
        <v>12314</v>
      </c>
      <c r="D39" s="51" t="s">
        <v>83</v>
      </c>
      <c r="E39" s="51" t="s">
        <v>84</v>
      </c>
      <c r="F39" s="145">
        <v>2383.18</v>
      </c>
    </row>
    <row r="40" spans="1:6" ht="12.75">
      <c r="A40" s="146">
        <f t="shared" si="0"/>
        <v>33</v>
      </c>
      <c r="B40" s="113" t="s">
        <v>67</v>
      </c>
      <c r="C40" s="114">
        <v>12313</v>
      </c>
      <c r="D40" s="51" t="s">
        <v>65</v>
      </c>
      <c r="E40" s="51" t="s">
        <v>66</v>
      </c>
      <c r="F40" s="145">
        <v>732</v>
      </c>
    </row>
    <row r="41" spans="1:6" ht="12.75">
      <c r="A41" s="146">
        <f t="shared" si="0"/>
        <v>34</v>
      </c>
      <c r="B41" s="113" t="s">
        <v>85</v>
      </c>
      <c r="C41" s="114">
        <v>12415</v>
      </c>
      <c r="D41" s="51" t="s">
        <v>86</v>
      </c>
      <c r="E41" s="51" t="s">
        <v>87</v>
      </c>
      <c r="F41" s="145">
        <v>8569.15</v>
      </c>
    </row>
    <row r="42" spans="1:6" ht="12.75">
      <c r="A42" s="146">
        <f t="shared" si="0"/>
        <v>35</v>
      </c>
      <c r="B42" s="113" t="s">
        <v>85</v>
      </c>
      <c r="C42" s="114">
        <v>12416</v>
      </c>
      <c r="D42" s="51" t="s">
        <v>88</v>
      </c>
      <c r="E42" s="51" t="s">
        <v>78</v>
      </c>
      <c r="F42" s="145">
        <v>201.28</v>
      </c>
    </row>
    <row r="43" spans="1:6" ht="12.75">
      <c r="A43" s="146">
        <f t="shared" si="0"/>
        <v>36</v>
      </c>
      <c r="B43" s="113" t="s">
        <v>85</v>
      </c>
      <c r="C43" s="114">
        <v>12409</v>
      </c>
      <c r="D43" s="51" t="s">
        <v>89</v>
      </c>
      <c r="E43" s="51" t="s">
        <v>90</v>
      </c>
      <c r="F43" s="145">
        <v>4991.69</v>
      </c>
    </row>
    <row r="44" spans="1:6" ht="12.75">
      <c r="A44" s="146">
        <f t="shared" si="0"/>
        <v>37</v>
      </c>
      <c r="B44" s="113" t="s">
        <v>85</v>
      </c>
      <c r="C44" s="114">
        <v>12413</v>
      </c>
      <c r="D44" s="51" t="s">
        <v>91</v>
      </c>
      <c r="E44" s="51" t="s">
        <v>92</v>
      </c>
      <c r="F44" s="145">
        <v>40200</v>
      </c>
    </row>
    <row r="45" spans="1:6" ht="12.75">
      <c r="A45" s="146">
        <f t="shared" si="0"/>
        <v>38</v>
      </c>
      <c r="B45" s="113" t="s">
        <v>85</v>
      </c>
      <c r="C45" s="114">
        <v>12410</v>
      </c>
      <c r="D45" s="51" t="s">
        <v>91</v>
      </c>
      <c r="E45" s="51" t="s">
        <v>93</v>
      </c>
      <c r="F45" s="145">
        <v>7591</v>
      </c>
    </row>
    <row r="46" spans="1:6" ht="12.75">
      <c r="A46" s="146">
        <f t="shared" si="0"/>
        <v>39</v>
      </c>
      <c r="B46" s="113" t="s">
        <v>85</v>
      </c>
      <c r="C46" s="114">
        <v>12414</v>
      </c>
      <c r="D46" s="51" t="s">
        <v>91</v>
      </c>
      <c r="E46" s="51" t="s">
        <v>94</v>
      </c>
      <c r="F46" s="148">
        <v>17590</v>
      </c>
    </row>
    <row r="47" spans="1:6" ht="12.75">
      <c r="A47" s="146">
        <f t="shared" si="0"/>
        <v>40</v>
      </c>
      <c r="B47" s="113" t="s">
        <v>85</v>
      </c>
      <c r="C47" s="114">
        <v>12411</v>
      </c>
      <c r="D47" s="51" t="s">
        <v>91</v>
      </c>
      <c r="E47" s="51" t="s">
        <v>95</v>
      </c>
      <c r="F47" s="148">
        <v>3319</v>
      </c>
    </row>
    <row r="48" spans="1:6" ht="12.75">
      <c r="A48" s="146">
        <f t="shared" si="0"/>
        <v>41</v>
      </c>
      <c r="B48" s="113" t="s">
        <v>85</v>
      </c>
      <c r="C48" s="114">
        <v>12423</v>
      </c>
      <c r="D48" s="51" t="s">
        <v>96</v>
      </c>
      <c r="E48" s="51" t="s">
        <v>60</v>
      </c>
      <c r="F48" s="148">
        <v>6841.41</v>
      </c>
    </row>
    <row r="49" spans="1:6" ht="12.75">
      <c r="A49" s="146">
        <f t="shared" si="0"/>
        <v>42</v>
      </c>
      <c r="B49" s="113" t="s">
        <v>85</v>
      </c>
      <c r="C49" s="114">
        <v>12425</v>
      </c>
      <c r="D49" s="51" t="s">
        <v>97</v>
      </c>
      <c r="E49" s="51" t="s">
        <v>60</v>
      </c>
      <c r="F49" s="148">
        <v>108149.27</v>
      </c>
    </row>
    <row r="50" spans="1:6" ht="12.75">
      <c r="A50" s="146">
        <f t="shared" si="0"/>
        <v>43</v>
      </c>
      <c r="B50" s="113" t="s">
        <v>85</v>
      </c>
      <c r="C50" s="114">
        <v>12424</v>
      </c>
      <c r="D50" s="51" t="s">
        <v>98</v>
      </c>
      <c r="E50" s="51" t="s">
        <v>53</v>
      </c>
      <c r="F50" s="148">
        <v>28908.52</v>
      </c>
    </row>
    <row r="51" spans="1:6" ht="12.75">
      <c r="A51" s="146">
        <f t="shared" si="0"/>
        <v>44</v>
      </c>
      <c r="B51" s="113" t="s">
        <v>85</v>
      </c>
      <c r="C51" s="114">
        <v>12335</v>
      </c>
      <c r="D51" s="51" t="s">
        <v>68</v>
      </c>
      <c r="E51" s="51" t="s">
        <v>69</v>
      </c>
      <c r="F51" s="148">
        <v>15063.02</v>
      </c>
    </row>
    <row r="52" spans="1:6" ht="12.75">
      <c r="A52" s="146">
        <f t="shared" si="0"/>
        <v>45</v>
      </c>
      <c r="B52" s="113" t="s">
        <v>85</v>
      </c>
      <c r="C52" s="114">
        <v>12336</v>
      </c>
      <c r="D52" s="51" t="s">
        <v>88</v>
      </c>
      <c r="E52" s="51" t="s">
        <v>82</v>
      </c>
      <c r="F52" s="148">
        <v>1934.8</v>
      </c>
    </row>
    <row r="53" spans="1:6" ht="12.75">
      <c r="A53" s="146">
        <f t="shared" si="0"/>
        <v>46</v>
      </c>
      <c r="B53" s="113" t="s">
        <v>85</v>
      </c>
      <c r="C53" s="114">
        <v>12427</v>
      </c>
      <c r="D53" s="51" t="s">
        <v>99</v>
      </c>
      <c r="E53" s="51" t="s">
        <v>52</v>
      </c>
      <c r="F53" s="148">
        <v>19163.76</v>
      </c>
    </row>
    <row r="54" spans="1:6" ht="12.75">
      <c r="A54" s="146">
        <f t="shared" si="0"/>
        <v>47</v>
      </c>
      <c r="B54" s="113" t="s">
        <v>85</v>
      </c>
      <c r="C54" s="114">
        <v>12426</v>
      </c>
      <c r="D54" s="51" t="s">
        <v>100</v>
      </c>
      <c r="E54" s="51" t="s">
        <v>60</v>
      </c>
      <c r="F54" s="148">
        <v>3587.47</v>
      </c>
    </row>
    <row r="55" spans="1:6" ht="12.75">
      <c r="A55" s="146">
        <f t="shared" si="0"/>
        <v>48</v>
      </c>
      <c r="B55" s="113" t="s">
        <v>85</v>
      </c>
      <c r="C55" s="114">
        <v>12422</v>
      </c>
      <c r="D55" s="51" t="s">
        <v>54</v>
      </c>
      <c r="E55" s="51" t="s">
        <v>101</v>
      </c>
      <c r="F55" s="148">
        <v>499.8</v>
      </c>
    </row>
    <row r="56" spans="1:6" ht="13.5" thickBot="1">
      <c r="A56" s="149">
        <f t="shared" si="0"/>
        <v>49</v>
      </c>
      <c r="B56" s="116" t="s">
        <v>85</v>
      </c>
      <c r="C56" s="117">
        <v>12402</v>
      </c>
      <c r="D56" s="53" t="s">
        <v>91</v>
      </c>
      <c r="E56" s="53" t="s">
        <v>152</v>
      </c>
      <c r="F56" s="150">
        <v>455</v>
      </c>
    </row>
    <row r="57" spans="1:6" ht="21" customHeight="1" thickBot="1">
      <c r="A57" s="151"/>
      <c r="B57" s="152"/>
      <c r="C57" s="153"/>
      <c r="D57" s="154"/>
      <c r="E57" s="155" t="s">
        <v>102</v>
      </c>
      <c r="F57" s="156">
        <f>SUM(F8:F56)</f>
        <v>585026.9100000003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16.140625" style="15" customWidth="1"/>
    <col min="2" max="2" width="14.140625" style="15" customWidth="1"/>
    <col min="3" max="3" width="39.7109375" style="15" customWidth="1"/>
    <col min="4" max="4" width="29.281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5" ht="15.75" customHeight="1">
      <c r="A3" s="77" t="s">
        <v>16</v>
      </c>
      <c r="B3" s="77"/>
      <c r="C3" s="77"/>
      <c r="D3" s="77"/>
      <c r="E3" s="18"/>
    </row>
    <row r="4" spans="1:4" ht="19.5" customHeight="1">
      <c r="A4" s="22" t="s">
        <v>17</v>
      </c>
      <c r="B4" s="22"/>
      <c r="C4" s="22"/>
      <c r="D4" s="22"/>
    </row>
    <row r="5" spans="1:4" ht="12.75">
      <c r="A5" s="23"/>
      <c r="B5" s="78"/>
      <c r="C5" s="78"/>
      <c r="D5" s="78"/>
    </row>
    <row r="6" spans="1:4" ht="12.75">
      <c r="A6" s="23"/>
      <c r="B6" s="25" t="s">
        <v>35</v>
      </c>
      <c r="C6" s="30" t="str">
        <f>personal!G6</f>
        <v>14-18 decembrie 2020</v>
      </c>
      <c r="D6" s="23"/>
    </row>
    <row r="7" ht="13.5" thickBot="1"/>
    <row r="8" spans="1:5" ht="13.5" thickBot="1">
      <c r="A8" s="36" t="s">
        <v>18</v>
      </c>
      <c r="B8" s="37" t="s">
        <v>19</v>
      </c>
      <c r="C8" s="37" t="s">
        <v>20</v>
      </c>
      <c r="D8" s="37" t="s">
        <v>21</v>
      </c>
      <c r="E8" s="38" t="s">
        <v>22</v>
      </c>
    </row>
    <row r="9" spans="1:5" ht="38.25">
      <c r="A9" s="138" t="s">
        <v>170</v>
      </c>
      <c r="B9" s="138" t="s">
        <v>196</v>
      </c>
      <c r="C9" s="139" t="s">
        <v>198</v>
      </c>
      <c r="D9" s="140" t="s">
        <v>197</v>
      </c>
      <c r="E9" s="141">
        <v>39000</v>
      </c>
    </row>
    <row r="10" spans="1:5" ht="13.5" thickBot="1">
      <c r="A10" s="39"/>
      <c r="B10" s="40"/>
      <c r="C10" s="40"/>
      <c r="D10" s="40"/>
      <c r="E10" s="41"/>
    </row>
    <row r="11" spans="1:5" ht="13.5" thickBot="1">
      <c r="A11" s="42" t="s">
        <v>23</v>
      </c>
      <c r="B11" s="43"/>
      <c r="C11" s="43"/>
      <c r="D11" s="43"/>
      <c r="E11" s="44">
        <f>SUM(E9:E10)</f>
        <v>39000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6.140625" style="15" customWidth="1"/>
    <col min="2" max="2" width="14.140625" style="15" customWidth="1"/>
    <col min="3" max="3" width="50.140625" style="15" customWidth="1"/>
    <col min="4" max="4" width="29.281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5" ht="15.75" customHeight="1">
      <c r="A3" s="77" t="s">
        <v>16</v>
      </c>
      <c r="B3" s="77"/>
      <c r="C3" s="77"/>
      <c r="D3" s="77"/>
      <c r="E3" s="18"/>
    </row>
    <row r="4" spans="1:4" ht="19.5" customHeight="1">
      <c r="A4" s="22" t="s">
        <v>24</v>
      </c>
      <c r="B4" s="22"/>
      <c r="C4" s="22"/>
      <c r="D4" s="22"/>
    </row>
    <row r="5" spans="1:4" ht="12.75">
      <c r="A5" s="23"/>
      <c r="B5" s="78"/>
      <c r="C5" s="78"/>
      <c r="D5" s="78"/>
    </row>
    <row r="6" spans="1:4" ht="12.75">
      <c r="A6" s="23"/>
      <c r="B6" s="25" t="s">
        <v>35</v>
      </c>
      <c r="C6" s="29" t="s">
        <v>150</v>
      </c>
      <c r="D6" s="23"/>
    </row>
    <row r="7" ht="13.5" thickBot="1"/>
    <row r="8" spans="1:5" ht="13.5" thickBot="1">
      <c r="A8" s="36" t="s">
        <v>18</v>
      </c>
      <c r="B8" s="37" t="s">
        <v>19</v>
      </c>
      <c r="C8" s="37" t="s">
        <v>20</v>
      </c>
      <c r="D8" s="37" t="s">
        <v>21</v>
      </c>
      <c r="E8" s="38" t="s">
        <v>22</v>
      </c>
    </row>
    <row r="9" spans="1:5" ht="25.5">
      <c r="A9" s="157" t="s">
        <v>170</v>
      </c>
      <c r="B9" s="138" t="s">
        <v>171</v>
      </c>
      <c r="C9" s="139" t="s">
        <v>172</v>
      </c>
      <c r="D9" s="140" t="s">
        <v>154</v>
      </c>
      <c r="E9" s="158">
        <v>5442.97</v>
      </c>
    </row>
    <row r="10" spans="1:5" ht="13.5" thickBot="1">
      <c r="A10" s="39"/>
      <c r="B10" s="40"/>
      <c r="C10" s="40"/>
      <c r="D10" s="40"/>
      <c r="E10" s="41"/>
    </row>
    <row r="11" spans="1:5" ht="13.5" thickBot="1">
      <c r="A11" s="42" t="s">
        <v>23</v>
      </c>
      <c r="B11" s="43"/>
      <c r="C11" s="43"/>
      <c r="D11" s="43"/>
      <c r="E11" s="44">
        <f>SUM(E9:E10)</f>
        <v>5442.97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">
      <selection activeCell="D74" sqref="D74"/>
    </sheetView>
  </sheetViews>
  <sheetFormatPr defaultColWidth="9.140625" defaultRowHeight="12.75"/>
  <cols>
    <col min="1" max="1" width="16.140625" style="15" customWidth="1"/>
    <col min="2" max="2" width="17.421875" style="15" customWidth="1"/>
    <col min="3" max="3" width="42.57421875" style="15" customWidth="1"/>
    <col min="4" max="4" width="35.8515625" style="15" customWidth="1"/>
    <col min="5" max="5" width="12.7109375" style="15" customWidth="1"/>
    <col min="6" max="16384" width="9.140625" style="15" customWidth="1"/>
  </cols>
  <sheetData>
    <row r="1" spans="1:4" ht="12.75">
      <c r="A1" s="14" t="s">
        <v>15</v>
      </c>
      <c r="B1" s="14"/>
      <c r="C1" s="14"/>
      <c r="D1" s="14"/>
    </row>
    <row r="3" spans="1:4" ht="15.75" customHeight="1">
      <c r="A3" s="77" t="s">
        <v>25</v>
      </c>
      <c r="B3" s="77"/>
      <c r="C3" s="77"/>
      <c r="D3" s="16"/>
    </row>
    <row r="4" spans="1:10" ht="30" customHeight="1">
      <c r="A4" s="79" t="s">
        <v>34</v>
      </c>
      <c r="B4" s="79"/>
      <c r="C4" s="79"/>
      <c r="D4" s="79"/>
      <c r="E4" s="79"/>
      <c r="F4" s="17"/>
      <c r="G4" s="17"/>
      <c r="H4" s="17"/>
      <c r="I4" s="18"/>
      <c r="J4" s="18"/>
    </row>
    <row r="5" spans="1:10" ht="12.75">
      <c r="A5" s="19"/>
      <c r="B5" s="20"/>
      <c r="C5" s="20"/>
      <c r="D5" s="20"/>
      <c r="E5" s="17"/>
      <c r="F5" s="17"/>
      <c r="G5" s="17"/>
      <c r="H5" s="17"/>
      <c r="I5" s="18"/>
      <c r="J5" s="18"/>
    </row>
    <row r="6" spans="1:10" ht="12.75">
      <c r="A6" s="19"/>
      <c r="B6" s="25" t="s">
        <v>35</v>
      </c>
      <c r="C6" s="13" t="str">
        <f>personal!G6</f>
        <v>14-18 decembrie 2020</v>
      </c>
      <c r="D6" s="20"/>
      <c r="E6" s="17"/>
      <c r="F6" s="17"/>
      <c r="G6" s="17"/>
      <c r="H6" s="17"/>
      <c r="I6" s="18"/>
      <c r="J6" s="18"/>
    </row>
    <row r="7" ht="13.5" thickBot="1"/>
    <row r="8" spans="1:5" ht="13.5" thickBot="1">
      <c r="A8" s="36" t="s">
        <v>18</v>
      </c>
      <c r="B8" s="37" t="s">
        <v>19</v>
      </c>
      <c r="C8" s="37" t="s">
        <v>20</v>
      </c>
      <c r="D8" s="37" t="s">
        <v>26</v>
      </c>
      <c r="E8" s="38" t="s">
        <v>22</v>
      </c>
    </row>
    <row r="9" spans="1:5" s="21" customFormat="1" ht="38.25">
      <c r="A9" s="124" t="s">
        <v>50</v>
      </c>
      <c r="B9" s="118" t="s">
        <v>153</v>
      </c>
      <c r="C9" s="119" t="s">
        <v>165</v>
      </c>
      <c r="D9" s="120" t="s">
        <v>154</v>
      </c>
      <c r="E9" s="125">
        <v>5237.96</v>
      </c>
    </row>
    <row r="10" spans="1:5" s="21" customFormat="1" ht="38.25">
      <c r="A10" s="124" t="s">
        <v>50</v>
      </c>
      <c r="B10" s="118" t="s">
        <v>155</v>
      </c>
      <c r="C10" s="119" t="s">
        <v>166</v>
      </c>
      <c r="D10" s="120" t="s">
        <v>154</v>
      </c>
      <c r="E10" s="125">
        <v>13094.9</v>
      </c>
    </row>
    <row r="11" spans="1:5" s="21" customFormat="1" ht="25.5">
      <c r="A11" s="124" t="s">
        <v>67</v>
      </c>
      <c r="B11" s="118" t="s">
        <v>156</v>
      </c>
      <c r="C11" s="119" t="s">
        <v>167</v>
      </c>
      <c r="D11" s="120" t="s">
        <v>157</v>
      </c>
      <c r="E11" s="125">
        <v>34683</v>
      </c>
    </row>
    <row r="12" spans="1:5" s="21" customFormat="1" ht="25.5">
      <c r="A12" s="124" t="s">
        <v>67</v>
      </c>
      <c r="B12" s="118" t="s">
        <v>158</v>
      </c>
      <c r="C12" s="119" t="s">
        <v>167</v>
      </c>
      <c r="D12" s="120" t="s">
        <v>157</v>
      </c>
      <c r="E12" s="125">
        <v>780</v>
      </c>
    </row>
    <row r="13" spans="1:5" s="21" customFormat="1" ht="25.5">
      <c r="A13" s="124" t="s">
        <v>67</v>
      </c>
      <c r="B13" s="118" t="s">
        <v>159</v>
      </c>
      <c r="C13" s="119" t="s">
        <v>168</v>
      </c>
      <c r="D13" s="120" t="s">
        <v>157</v>
      </c>
      <c r="E13" s="125">
        <v>192891</v>
      </c>
    </row>
    <row r="14" spans="1:5" s="21" customFormat="1" ht="25.5">
      <c r="A14" s="124" t="s">
        <v>67</v>
      </c>
      <c r="B14" s="118" t="s">
        <v>160</v>
      </c>
      <c r="C14" s="119" t="s">
        <v>168</v>
      </c>
      <c r="D14" s="120" t="s">
        <v>157</v>
      </c>
      <c r="E14" s="125">
        <v>4340</v>
      </c>
    </row>
    <row r="15" spans="1:5" s="21" customFormat="1" ht="25.5">
      <c r="A15" s="124" t="s">
        <v>67</v>
      </c>
      <c r="B15" s="118" t="s">
        <v>161</v>
      </c>
      <c r="C15" s="119" t="s">
        <v>169</v>
      </c>
      <c r="D15" s="120" t="s">
        <v>157</v>
      </c>
      <c r="E15" s="125">
        <v>248870</v>
      </c>
    </row>
    <row r="16" spans="1:5" s="21" customFormat="1" ht="25.5">
      <c r="A16" s="124" t="s">
        <v>67</v>
      </c>
      <c r="B16" s="118" t="s">
        <v>162</v>
      </c>
      <c r="C16" s="119" t="s">
        <v>169</v>
      </c>
      <c r="D16" s="120" t="s">
        <v>157</v>
      </c>
      <c r="E16" s="125">
        <v>474</v>
      </c>
    </row>
    <row r="17" spans="1:5" s="21" customFormat="1" ht="25.5">
      <c r="A17" s="124" t="s">
        <v>67</v>
      </c>
      <c r="B17" s="118" t="s">
        <v>163</v>
      </c>
      <c r="C17" s="119" t="s">
        <v>169</v>
      </c>
      <c r="D17" s="120" t="s">
        <v>157</v>
      </c>
      <c r="E17" s="125">
        <v>3723</v>
      </c>
    </row>
    <row r="18" spans="1:5" ht="25.5">
      <c r="A18" s="124" t="s">
        <v>67</v>
      </c>
      <c r="B18" s="118" t="s">
        <v>164</v>
      </c>
      <c r="C18" s="119" t="s">
        <v>169</v>
      </c>
      <c r="D18" s="120" t="s">
        <v>157</v>
      </c>
      <c r="E18" s="125">
        <v>5694</v>
      </c>
    </row>
    <row r="19" spans="1:5" ht="12.75" hidden="1">
      <c r="A19" s="124"/>
      <c r="B19" s="118"/>
      <c r="C19" s="119"/>
      <c r="D19" s="120"/>
      <c r="E19" s="125"/>
    </row>
    <row r="20" spans="1:5" ht="12.75" hidden="1">
      <c r="A20" s="124"/>
      <c r="B20" s="118"/>
      <c r="C20" s="119"/>
      <c r="D20" s="120"/>
      <c r="E20" s="125"/>
    </row>
    <row r="21" spans="1:5" ht="12.75" hidden="1">
      <c r="A21" s="124"/>
      <c r="B21" s="118"/>
      <c r="C21" s="119"/>
      <c r="D21" s="120"/>
      <c r="E21" s="125"/>
    </row>
    <row r="22" spans="1:5" ht="12.75" hidden="1">
      <c r="A22" s="124"/>
      <c r="B22" s="118"/>
      <c r="C22" s="119"/>
      <c r="D22" s="120"/>
      <c r="E22" s="125"/>
    </row>
    <row r="23" spans="1:5" ht="12.75" hidden="1">
      <c r="A23" s="124"/>
      <c r="B23" s="118"/>
      <c r="C23" s="119"/>
      <c r="D23" s="120"/>
      <c r="E23" s="125"/>
    </row>
    <row r="24" spans="1:5" ht="12.75" hidden="1">
      <c r="A24" s="124"/>
      <c r="B24" s="118"/>
      <c r="C24" s="119"/>
      <c r="D24" s="120"/>
      <c r="E24" s="125"/>
    </row>
    <row r="25" spans="1:5" ht="12.75" hidden="1">
      <c r="A25" s="124"/>
      <c r="B25" s="118"/>
      <c r="C25" s="119"/>
      <c r="D25" s="120"/>
      <c r="E25" s="125"/>
    </row>
    <row r="26" spans="1:5" ht="12.75" hidden="1">
      <c r="A26" s="124"/>
      <c r="B26" s="118"/>
      <c r="C26" s="119"/>
      <c r="D26" s="120"/>
      <c r="E26" s="125"/>
    </row>
    <row r="27" spans="1:5" ht="12.75" hidden="1">
      <c r="A27" s="124"/>
      <c r="B27" s="118"/>
      <c r="C27" s="119"/>
      <c r="D27" s="120"/>
      <c r="E27" s="125"/>
    </row>
    <row r="28" spans="1:5" ht="12.75" hidden="1">
      <c r="A28" s="124"/>
      <c r="B28" s="118"/>
      <c r="C28" s="119"/>
      <c r="D28" s="120"/>
      <c r="E28" s="125"/>
    </row>
    <row r="29" spans="1:5" ht="12.75" hidden="1">
      <c r="A29" s="124"/>
      <c r="B29" s="118"/>
      <c r="C29" s="119"/>
      <c r="D29" s="120"/>
      <c r="E29" s="125"/>
    </row>
    <row r="30" spans="1:5" ht="12.75" hidden="1">
      <c r="A30" s="124"/>
      <c r="B30" s="118"/>
      <c r="C30" s="119"/>
      <c r="D30" s="120"/>
      <c r="E30" s="125"/>
    </row>
    <row r="31" spans="1:5" ht="12.75" hidden="1">
      <c r="A31" s="124"/>
      <c r="B31" s="118"/>
      <c r="C31" s="119"/>
      <c r="D31" s="120"/>
      <c r="E31" s="125"/>
    </row>
    <row r="32" spans="1:5" ht="12.75" hidden="1">
      <c r="A32" s="124"/>
      <c r="B32" s="118"/>
      <c r="C32" s="119"/>
      <c r="D32" s="120"/>
      <c r="E32" s="125"/>
    </row>
    <row r="33" spans="1:5" ht="12.75" hidden="1">
      <c r="A33" s="124"/>
      <c r="B33" s="118"/>
      <c r="C33" s="119"/>
      <c r="D33" s="120"/>
      <c r="E33" s="125"/>
    </row>
    <row r="34" spans="1:5" ht="12.75" hidden="1">
      <c r="A34" s="124"/>
      <c r="B34" s="118"/>
      <c r="C34" s="119"/>
      <c r="D34" s="120"/>
      <c r="E34" s="125"/>
    </row>
    <row r="35" spans="1:5" ht="12.75" hidden="1">
      <c r="A35" s="124"/>
      <c r="B35" s="118"/>
      <c r="C35" s="119"/>
      <c r="D35" s="120"/>
      <c r="E35" s="125"/>
    </row>
    <row r="36" spans="1:5" ht="12.75" hidden="1">
      <c r="A36" s="124"/>
      <c r="B36" s="118"/>
      <c r="C36" s="119"/>
      <c r="D36" s="120"/>
      <c r="E36" s="125"/>
    </row>
    <row r="37" spans="1:5" ht="12.75" hidden="1">
      <c r="A37" s="124"/>
      <c r="B37" s="118"/>
      <c r="C37" s="119"/>
      <c r="D37" s="120"/>
      <c r="E37" s="125"/>
    </row>
    <row r="38" spans="1:5" ht="12.75" hidden="1">
      <c r="A38" s="124"/>
      <c r="B38" s="118"/>
      <c r="C38" s="119"/>
      <c r="D38" s="120"/>
      <c r="E38" s="125"/>
    </row>
    <row r="39" spans="1:5" ht="12.75" hidden="1">
      <c r="A39" s="124"/>
      <c r="B39" s="118"/>
      <c r="C39" s="119"/>
      <c r="D39" s="120"/>
      <c r="E39" s="125"/>
    </row>
    <row r="40" spans="1:5" ht="12.75" hidden="1">
      <c r="A40" s="124"/>
      <c r="B40" s="118"/>
      <c r="C40" s="119"/>
      <c r="D40" s="120"/>
      <c r="E40" s="125"/>
    </row>
    <row r="41" spans="1:5" ht="12.75" hidden="1">
      <c r="A41" s="124"/>
      <c r="B41" s="118"/>
      <c r="C41" s="119"/>
      <c r="D41" s="120"/>
      <c r="E41" s="125"/>
    </row>
    <row r="42" spans="1:5" ht="12.75" hidden="1">
      <c r="A42" s="124"/>
      <c r="B42" s="118"/>
      <c r="C42" s="119"/>
      <c r="D42" s="120"/>
      <c r="E42" s="125"/>
    </row>
    <row r="43" spans="1:5" ht="12.75" hidden="1">
      <c r="A43" s="124"/>
      <c r="B43" s="118"/>
      <c r="C43" s="119"/>
      <c r="D43" s="120"/>
      <c r="E43" s="125"/>
    </row>
    <row r="44" spans="1:5" ht="12.75" hidden="1">
      <c r="A44" s="124"/>
      <c r="B44" s="118"/>
      <c r="C44" s="119"/>
      <c r="D44" s="120"/>
      <c r="E44" s="125"/>
    </row>
    <row r="45" spans="1:5" ht="12.75" hidden="1">
      <c r="A45" s="124"/>
      <c r="B45" s="118"/>
      <c r="C45" s="119"/>
      <c r="D45" s="120"/>
      <c r="E45" s="125"/>
    </row>
    <row r="46" spans="1:5" ht="12.75" hidden="1">
      <c r="A46" s="124"/>
      <c r="B46" s="118"/>
      <c r="C46" s="119"/>
      <c r="D46" s="120"/>
      <c r="E46" s="125"/>
    </row>
    <row r="47" spans="1:5" ht="12.75" hidden="1">
      <c r="A47" s="124"/>
      <c r="B47" s="118"/>
      <c r="C47" s="119"/>
      <c r="D47" s="120"/>
      <c r="E47" s="125"/>
    </row>
    <row r="48" spans="1:5" ht="12.75" hidden="1">
      <c r="A48" s="124"/>
      <c r="B48" s="118"/>
      <c r="C48" s="119"/>
      <c r="D48" s="120"/>
      <c r="E48" s="125"/>
    </row>
    <row r="49" spans="1:5" ht="12.75" hidden="1">
      <c r="A49" s="124"/>
      <c r="B49" s="118"/>
      <c r="C49" s="119"/>
      <c r="D49" s="120"/>
      <c r="E49" s="125"/>
    </row>
    <row r="50" spans="1:5" ht="12.75" hidden="1">
      <c r="A50" s="124"/>
      <c r="B50" s="118"/>
      <c r="C50" s="119"/>
      <c r="D50" s="120"/>
      <c r="E50" s="125"/>
    </row>
    <row r="51" spans="1:5" ht="12.75" hidden="1">
      <c r="A51" s="124"/>
      <c r="B51" s="118"/>
      <c r="C51" s="119"/>
      <c r="D51" s="120"/>
      <c r="E51" s="125"/>
    </row>
    <row r="52" spans="1:5" ht="12.75" hidden="1">
      <c r="A52" s="124"/>
      <c r="B52" s="118"/>
      <c r="C52" s="119"/>
      <c r="D52" s="120"/>
      <c r="E52" s="125"/>
    </row>
    <row r="53" spans="1:5" ht="12.75" hidden="1">
      <c r="A53" s="124"/>
      <c r="B53" s="118"/>
      <c r="C53" s="119"/>
      <c r="D53" s="120"/>
      <c r="E53" s="125"/>
    </row>
    <row r="54" spans="1:5" ht="12.75" hidden="1">
      <c r="A54" s="124"/>
      <c r="B54" s="118"/>
      <c r="C54" s="119"/>
      <c r="D54" s="120"/>
      <c r="E54" s="125"/>
    </row>
    <row r="55" spans="1:5" ht="12.75" hidden="1">
      <c r="A55" s="124"/>
      <c r="B55" s="118"/>
      <c r="C55" s="119"/>
      <c r="D55" s="120"/>
      <c r="E55" s="125"/>
    </row>
    <row r="56" spans="1:5" ht="12.75" hidden="1">
      <c r="A56" s="124"/>
      <c r="B56" s="118"/>
      <c r="C56" s="119"/>
      <c r="D56" s="120"/>
      <c r="E56" s="125"/>
    </row>
    <row r="57" spans="1:5" ht="12.75" hidden="1">
      <c r="A57" s="124"/>
      <c r="B57" s="118"/>
      <c r="C57" s="119"/>
      <c r="D57" s="120"/>
      <c r="E57" s="125"/>
    </row>
    <row r="58" spans="1:5" ht="12.75" hidden="1">
      <c r="A58" s="124"/>
      <c r="B58" s="118"/>
      <c r="C58" s="119"/>
      <c r="D58" s="120"/>
      <c r="E58" s="125"/>
    </row>
    <row r="59" spans="1:5" ht="12.75" hidden="1">
      <c r="A59" s="124"/>
      <c r="B59" s="118"/>
      <c r="C59" s="119"/>
      <c r="D59" s="120"/>
      <c r="E59" s="125"/>
    </row>
    <row r="60" spans="1:5" ht="12.75" hidden="1">
      <c r="A60" s="124"/>
      <c r="B60" s="118"/>
      <c r="C60" s="119"/>
      <c r="D60" s="120"/>
      <c r="E60" s="125"/>
    </row>
    <row r="61" spans="1:5" ht="12.75" hidden="1">
      <c r="A61" s="124"/>
      <c r="B61" s="121"/>
      <c r="C61" s="119"/>
      <c r="D61" s="120"/>
      <c r="E61" s="126"/>
    </row>
    <row r="62" spans="1:5" ht="12.75" hidden="1">
      <c r="A62" s="124"/>
      <c r="B62" s="121"/>
      <c r="C62" s="122"/>
      <c r="D62" s="123"/>
      <c r="E62" s="126"/>
    </row>
    <row r="63" spans="1:5" ht="12.75" hidden="1">
      <c r="A63" s="124"/>
      <c r="B63" s="118"/>
      <c r="C63" s="122"/>
      <c r="D63" s="123"/>
      <c r="E63" s="125"/>
    </row>
    <row r="64" spans="1:5" ht="12.75" hidden="1">
      <c r="A64" s="127"/>
      <c r="B64" s="121"/>
      <c r="C64" s="122"/>
      <c r="D64" s="123"/>
      <c r="E64" s="126"/>
    </row>
    <row r="65" spans="1:5" ht="12.75" hidden="1">
      <c r="A65" s="127"/>
      <c r="B65" s="121"/>
      <c r="C65" s="122"/>
      <c r="D65" s="123"/>
      <c r="E65" s="126"/>
    </row>
    <row r="66" spans="1:5" ht="12.75" hidden="1">
      <c r="A66" s="127"/>
      <c r="B66" s="121"/>
      <c r="C66" s="122"/>
      <c r="D66" s="123"/>
      <c r="E66" s="126"/>
    </row>
    <row r="67" spans="1:5" ht="13.5" thickBot="1">
      <c r="A67" s="129"/>
      <c r="B67" s="130"/>
      <c r="C67" s="131"/>
      <c r="D67" s="132"/>
      <c r="E67" s="45"/>
    </row>
    <row r="68" spans="1:5" s="128" customFormat="1" ht="21.75" customHeight="1" thickBot="1">
      <c r="A68" s="133" t="s">
        <v>23</v>
      </c>
      <c r="B68" s="134"/>
      <c r="C68" s="135"/>
      <c r="D68" s="136"/>
      <c r="E68" s="137">
        <f>SUM(E9:E67)</f>
        <v>509787.86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31">
      <selection activeCell="J56" sqref="J56"/>
    </sheetView>
  </sheetViews>
  <sheetFormatPr defaultColWidth="10.421875" defaultRowHeight="12.75"/>
  <cols>
    <col min="1" max="1" width="9.421875" style="5" customWidth="1"/>
    <col min="2" max="2" width="17.28125" style="5" customWidth="1"/>
    <col min="3" max="3" width="14.7109375" style="5" customWidth="1"/>
    <col min="4" max="4" width="24.7109375" style="5" customWidth="1"/>
    <col min="5" max="5" width="39.421875" style="5" customWidth="1"/>
    <col min="6" max="6" width="15.00390625" style="5" customWidth="1"/>
    <col min="7" max="16384" width="10.421875" style="5" customWidth="1"/>
  </cols>
  <sheetData>
    <row r="1" spans="1:6" ht="12.75">
      <c r="A1" s="7" t="s">
        <v>27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7" t="s">
        <v>28</v>
      </c>
      <c r="B3" s="8"/>
      <c r="C3" s="6"/>
      <c r="D3" s="8"/>
      <c r="E3" s="9"/>
      <c r="F3" s="6"/>
    </row>
    <row r="4" spans="1:6" ht="12.75">
      <c r="A4" s="7" t="s">
        <v>29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5" t="s">
        <v>35</v>
      </c>
      <c r="D6" s="31" t="str">
        <f>personal!G6</f>
        <v>14-18 decembrie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6" t="s">
        <v>9</v>
      </c>
      <c r="B8" s="47" t="s">
        <v>10</v>
      </c>
      <c r="C8" s="48" t="s">
        <v>11</v>
      </c>
      <c r="D8" s="47" t="s">
        <v>30</v>
      </c>
      <c r="E8" s="47" t="s">
        <v>31</v>
      </c>
      <c r="F8" s="49" t="s">
        <v>32</v>
      </c>
    </row>
    <row r="9" spans="1:6" ht="12.75">
      <c r="A9" s="171">
        <v>1</v>
      </c>
      <c r="B9" s="172">
        <v>44179</v>
      </c>
      <c r="C9" s="173">
        <v>12248</v>
      </c>
      <c r="D9" s="173" t="s">
        <v>173</v>
      </c>
      <c r="E9" s="174" t="s">
        <v>174</v>
      </c>
      <c r="F9" s="175">
        <v>1093</v>
      </c>
    </row>
    <row r="10" spans="1:6" ht="12.75">
      <c r="A10" s="168">
        <v>2</v>
      </c>
      <c r="B10" s="160">
        <v>44179</v>
      </c>
      <c r="C10" s="161">
        <v>12249</v>
      </c>
      <c r="D10" s="161" t="s">
        <v>173</v>
      </c>
      <c r="E10" s="162" t="s">
        <v>174</v>
      </c>
      <c r="F10" s="169">
        <v>698</v>
      </c>
    </row>
    <row r="11" spans="1:6" ht="12.75">
      <c r="A11" s="168">
        <v>3</v>
      </c>
      <c r="B11" s="160">
        <v>44179</v>
      </c>
      <c r="C11" s="163">
        <v>12250</v>
      </c>
      <c r="D11" s="161" t="s">
        <v>173</v>
      </c>
      <c r="E11" s="162" t="s">
        <v>174</v>
      </c>
      <c r="F11" s="169">
        <v>3000</v>
      </c>
    </row>
    <row r="12" spans="1:6" ht="12.75">
      <c r="A12" s="168">
        <v>4</v>
      </c>
      <c r="B12" s="160">
        <v>44179</v>
      </c>
      <c r="C12" s="163">
        <v>12251</v>
      </c>
      <c r="D12" s="161" t="s">
        <v>173</v>
      </c>
      <c r="E12" s="162" t="s">
        <v>174</v>
      </c>
      <c r="F12" s="169">
        <v>500</v>
      </c>
    </row>
    <row r="13" spans="1:256" ht="12.75">
      <c r="A13" s="168">
        <v>5</v>
      </c>
      <c r="B13" s="160">
        <v>44179</v>
      </c>
      <c r="C13" s="161">
        <v>12252</v>
      </c>
      <c r="D13" s="161" t="s">
        <v>173</v>
      </c>
      <c r="E13" s="162" t="s">
        <v>174</v>
      </c>
      <c r="F13" s="169">
        <v>1050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68">
        <v>6</v>
      </c>
      <c r="B14" s="160">
        <v>44181</v>
      </c>
      <c r="C14" s="161">
        <v>12300</v>
      </c>
      <c r="D14" s="161" t="s">
        <v>175</v>
      </c>
      <c r="E14" s="162" t="s">
        <v>176</v>
      </c>
      <c r="F14" s="169">
        <v>14201.14</v>
      </c>
    </row>
    <row r="15" spans="1:6" ht="12.75">
      <c r="A15" s="168">
        <v>7</v>
      </c>
      <c r="B15" s="160">
        <v>44181</v>
      </c>
      <c r="C15" s="161">
        <v>12277</v>
      </c>
      <c r="D15" s="161" t="s">
        <v>173</v>
      </c>
      <c r="E15" s="162" t="s">
        <v>177</v>
      </c>
      <c r="F15" s="169">
        <v>5355.46</v>
      </c>
    </row>
    <row r="16" spans="1:6" ht="12.75">
      <c r="A16" s="168">
        <v>8</v>
      </c>
      <c r="B16" s="160">
        <v>44181</v>
      </c>
      <c r="C16" s="161">
        <v>12279</v>
      </c>
      <c r="D16" s="161" t="s">
        <v>173</v>
      </c>
      <c r="E16" s="162" t="s">
        <v>177</v>
      </c>
      <c r="F16" s="169">
        <v>9737.2</v>
      </c>
    </row>
    <row r="17" spans="1:6" ht="12.75">
      <c r="A17" s="168">
        <v>9</v>
      </c>
      <c r="B17" s="160">
        <v>44181</v>
      </c>
      <c r="C17" s="161">
        <v>12285</v>
      </c>
      <c r="D17" s="161" t="s">
        <v>173</v>
      </c>
      <c r="E17" s="162" t="s">
        <v>177</v>
      </c>
      <c r="F17" s="169">
        <v>9737.2</v>
      </c>
    </row>
    <row r="18" spans="1:6" ht="12.75">
      <c r="A18" s="168">
        <v>10</v>
      </c>
      <c r="B18" s="160">
        <v>44181</v>
      </c>
      <c r="C18" s="161">
        <v>12293</v>
      </c>
      <c r="D18" s="161" t="s">
        <v>173</v>
      </c>
      <c r="E18" s="162" t="s">
        <v>177</v>
      </c>
      <c r="F18" s="169">
        <v>7789.76</v>
      </c>
    </row>
    <row r="19" spans="1:6" ht="12.75">
      <c r="A19" s="168">
        <v>11</v>
      </c>
      <c r="B19" s="160">
        <v>44181</v>
      </c>
      <c r="C19" s="161">
        <v>12297</v>
      </c>
      <c r="D19" s="161" t="s">
        <v>173</v>
      </c>
      <c r="E19" s="162" t="s">
        <v>177</v>
      </c>
      <c r="F19" s="169">
        <v>1704</v>
      </c>
    </row>
    <row r="20" spans="1:6" ht="12.75">
      <c r="A20" s="168">
        <v>12</v>
      </c>
      <c r="B20" s="160">
        <v>44181</v>
      </c>
      <c r="C20" s="161">
        <v>12287</v>
      </c>
      <c r="D20" s="161" t="s">
        <v>173</v>
      </c>
      <c r="E20" s="162" t="s">
        <v>177</v>
      </c>
      <c r="F20" s="169">
        <v>12074.13</v>
      </c>
    </row>
    <row r="21" spans="1:6" ht="12.75">
      <c r="A21" s="168">
        <v>13</v>
      </c>
      <c r="B21" s="160">
        <v>44181</v>
      </c>
      <c r="C21" s="161">
        <v>12281</v>
      </c>
      <c r="D21" s="161" t="s">
        <v>173</v>
      </c>
      <c r="E21" s="162" t="s">
        <v>177</v>
      </c>
      <c r="F21" s="169">
        <v>9737.2</v>
      </c>
    </row>
    <row r="22" spans="1:6" ht="12.75">
      <c r="A22" s="168">
        <v>14</v>
      </c>
      <c r="B22" s="160">
        <v>44181</v>
      </c>
      <c r="C22" s="161">
        <v>12283</v>
      </c>
      <c r="D22" s="161" t="s">
        <v>173</v>
      </c>
      <c r="E22" s="162" t="s">
        <v>177</v>
      </c>
      <c r="F22" s="169">
        <v>9737.2</v>
      </c>
    </row>
    <row r="23" spans="1:6" ht="12.75">
      <c r="A23" s="168">
        <v>15</v>
      </c>
      <c r="B23" s="160">
        <v>44182</v>
      </c>
      <c r="C23" s="161">
        <v>12312</v>
      </c>
      <c r="D23" s="161" t="s">
        <v>175</v>
      </c>
      <c r="E23" s="162" t="s">
        <v>176</v>
      </c>
      <c r="F23" s="169">
        <v>14747.45</v>
      </c>
    </row>
    <row r="24" spans="1:6" ht="12.75">
      <c r="A24" s="168">
        <v>16</v>
      </c>
      <c r="B24" s="160">
        <v>44183</v>
      </c>
      <c r="C24" s="161">
        <v>12340</v>
      </c>
      <c r="D24" s="161" t="s">
        <v>173</v>
      </c>
      <c r="E24" s="162" t="s">
        <v>178</v>
      </c>
      <c r="F24" s="169">
        <v>6582.62</v>
      </c>
    </row>
    <row r="25" spans="1:6" ht="12.75">
      <c r="A25" s="168">
        <v>17</v>
      </c>
      <c r="B25" s="160">
        <v>44183</v>
      </c>
      <c r="C25" s="161">
        <v>12341</v>
      </c>
      <c r="D25" s="161" t="s">
        <v>173</v>
      </c>
      <c r="E25" s="162" t="s">
        <v>174</v>
      </c>
      <c r="F25" s="169">
        <v>2480</v>
      </c>
    </row>
    <row r="26" spans="1:6" ht="12.75">
      <c r="A26" s="168">
        <v>18</v>
      </c>
      <c r="B26" s="160">
        <v>44183</v>
      </c>
      <c r="C26" s="161">
        <v>12342</v>
      </c>
      <c r="D26" s="161" t="s">
        <v>173</v>
      </c>
      <c r="E26" s="162" t="s">
        <v>174</v>
      </c>
      <c r="F26" s="169">
        <v>1000</v>
      </c>
    </row>
    <row r="27" spans="1:6" ht="12.75">
      <c r="A27" s="168">
        <v>19</v>
      </c>
      <c r="B27" s="160">
        <v>44183</v>
      </c>
      <c r="C27" s="161">
        <v>12346</v>
      </c>
      <c r="D27" s="161" t="s">
        <v>173</v>
      </c>
      <c r="E27" s="162" t="s">
        <v>178</v>
      </c>
      <c r="F27" s="169">
        <v>3727.7</v>
      </c>
    </row>
    <row r="28" spans="1:6" ht="12.75">
      <c r="A28" s="168">
        <v>20</v>
      </c>
      <c r="B28" s="160">
        <v>44183</v>
      </c>
      <c r="C28" s="161">
        <v>12348</v>
      </c>
      <c r="D28" s="161" t="s">
        <v>173</v>
      </c>
      <c r="E28" s="162" t="s">
        <v>174</v>
      </c>
      <c r="F28" s="169">
        <v>2050</v>
      </c>
    </row>
    <row r="29" spans="1:6" ht="12.75">
      <c r="A29" s="168">
        <v>21</v>
      </c>
      <c r="B29" s="160">
        <v>44183</v>
      </c>
      <c r="C29" s="161">
        <v>12350</v>
      </c>
      <c r="D29" s="161" t="s">
        <v>173</v>
      </c>
      <c r="E29" s="162" t="s">
        <v>174</v>
      </c>
      <c r="F29" s="169">
        <v>1500</v>
      </c>
    </row>
    <row r="30" spans="1:6" ht="12.75">
      <c r="A30" s="168">
        <v>22</v>
      </c>
      <c r="B30" s="160">
        <v>44183</v>
      </c>
      <c r="C30" s="159">
        <v>12383</v>
      </c>
      <c r="D30" s="161" t="s">
        <v>179</v>
      </c>
      <c r="E30" s="162" t="s">
        <v>180</v>
      </c>
      <c r="F30" s="169">
        <v>150</v>
      </c>
    </row>
    <row r="31" spans="1:6" ht="12.75">
      <c r="A31" s="168">
        <v>23</v>
      </c>
      <c r="B31" s="160">
        <v>44183</v>
      </c>
      <c r="C31" s="164">
        <v>12385</v>
      </c>
      <c r="D31" s="161" t="s">
        <v>179</v>
      </c>
      <c r="E31" s="162" t="s">
        <v>180</v>
      </c>
      <c r="F31" s="169">
        <v>50</v>
      </c>
    </row>
    <row r="32" spans="1:6" ht="12.75">
      <c r="A32" s="168">
        <v>24</v>
      </c>
      <c r="B32" s="160">
        <v>44183</v>
      </c>
      <c r="C32" s="164">
        <v>12394</v>
      </c>
      <c r="D32" s="161" t="s">
        <v>179</v>
      </c>
      <c r="E32" s="162" t="s">
        <v>180</v>
      </c>
      <c r="F32" s="169">
        <v>100</v>
      </c>
    </row>
    <row r="33" spans="1:6" ht="12.75">
      <c r="A33" s="168">
        <v>25</v>
      </c>
      <c r="B33" s="160">
        <v>44183</v>
      </c>
      <c r="C33" s="164">
        <v>12393</v>
      </c>
      <c r="D33" s="161" t="s">
        <v>179</v>
      </c>
      <c r="E33" s="162" t="s">
        <v>180</v>
      </c>
      <c r="F33" s="169">
        <v>450</v>
      </c>
    </row>
    <row r="34" spans="1:6" ht="12.75">
      <c r="A34" s="168">
        <v>26</v>
      </c>
      <c r="B34" s="160">
        <v>44183</v>
      </c>
      <c r="C34" s="161">
        <v>12392</v>
      </c>
      <c r="D34" s="161" t="s">
        <v>179</v>
      </c>
      <c r="E34" s="162" t="s">
        <v>180</v>
      </c>
      <c r="F34" s="169">
        <v>150</v>
      </c>
    </row>
    <row r="35" spans="1:6" ht="12.75">
      <c r="A35" s="168">
        <v>27</v>
      </c>
      <c r="B35" s="160">
        <v>44183</v>
      </c>
      <c r="C35" s="161">
        <v>12391</v>
      </c>
      <c r="D35" s="161" t="s">
        <v>179</v>
      </c>
      <c r="E35" s="162" t="s">
        <v>180</v>
      </c>
      <c r="F35" s="169">
        <v>200</v>
      </c>
    </row>
    <row r="36" spans="1:6" ht="12.75">
      <c r="A36" s="168">
        <v>28</v>
      </c>
      <c r="B36" s="160">
        <v>44183</v>
      </c>
      <c r="C36" s="161">
        <v>12390</v>
      </c>
      <c r="D36" s="161" t="s">
        <v>179</v>
      </c>
      <c r="E36" s="162" t="s">
        <v>180</v>
      </c>
      <c r="F36" s="169">
        <v>50</v>
      </c>
    </row>
    <row r="37" spans="1:6" ht="12.75">
      <c r="A37" s="168">
        <v>29</v>
      </c>
      <c r="B37" s="160">
        <v>44183</v>
      </c>
      <c r="C37" s="161">
        <v>12389</v>
      </c>
      <c r="D37" s="161" t="s">
        <v>179</v>
      </c>
      <c r="E37" s="162" t="s">
        <v>180</v>
      </c>
      <c r="F37" s="169">
        <v>528</v>
      </c>
    </row>
    <row r="38" spans="1:6" ht="12.75">
      <c r="A38" s="168">
        <v>30</v>
      </c>
      <c r="B38" s="160">
        <v>44183</v>
      </c>
      <c r="C38" s="161">
        <v>12388</v>
      </c>
      <c r="D38" s="161" t="s">
        <v>179</v>
      </c>
      <c r="E38" s="162" t="s">
        <v>180</v>
      </c>
      <c r="F38" s="169">
        <v>70</v>
      </c>
    </row>
    <row r="39" spans="1:6" ht="12.75">
      <c r="A39" s="168">
        <v>31</v>
      </c>
      <c r="B39" s="160">
        <v>44183</v>
      </c>
      <c r="C39" s="161">
        <v>12387</v>
      </c>
      <c r="D39" s="161" t="s">
        <v>179</v>
      </c>
      <c r="E39" s="162" t="s">
        <v>180</v>
      </c>
      <c r="F39" s="169">
        <v>250</v>
      </c>
    </row>
    <row r="40" spans="1:6" ht="12.75">
      <c r="A40" s="168">
        <v>32</v>
      </c>
      <c r="B40" s="160">
        <v>44183</v>
      </c>
      <c r="C40" s="161">
        <v>12386</v>
      </c>
      <c r="D40" s="161" t="s">
        <v>179</v>
      </c>
      <c r="E40" s="162" t="s">
        <v>180</v>
      </c>
      <c r="F40" s="169">
        <v>250</v>
      </c>
    </row>
    <row r="41" spans="1:6" ht="12.75">
      <c r="A41" s="168">
        <v>33</v>
      </c>
      <c r="B41" s="160">
        <v>44183</v>
      </c>
      <c r="C41" s="161">
        <v>12451</v>
      </c>
      <c r="D41" s="161" t="s">
        <v>154</v>
      </c>
      <c r="E41" s="162" t="s">
        <v>181</v>
      </c>
      <c r="F41" s="169">
        <v>400</v>
      </c>
    </row>
    <row r="42" spans="1:6" ht="12.75">
      <c r="A42" s="168">
        <v>34</v>
      </c>
      <c r="B42" s="160">
        <v>44183</v>
      </c>
      <c r="C42" s="161">
        <v>12450</v>
      </c>
      <c r="D42" s="161" t="s">
        <v>179</v>
      </c>
      <c r="E42" s="162" t="s">
        <v>182</v>
      </c>
      <c r="F42" s="169">
        <v>286812</v>
      </c>
    </row>
    <row r="43" spans="1:6" ht="12.75">
      <c r="A43" s="168">
        <v>35</v>
      </c>
      <c r="B43" s="160">
        <v>44183</v>
      </c>
      <c r="C43" s="161">
        <v>12449</v>
      </c>
      <c r="D43" s="161" t="s">
        <v>179</v>
      </c>
      <c r="E43" s="162" t="s">
        <v>182</v>
      </c>
      <c r="F43" s="169">
        <v>1180</v>
      </c>
    </row>
    <row r="44" spans="1:6" ht="12.75">
      <c r="A44" s="168">
        <v>36</v>
      </c>
      <c r="B44" s="160">
        <v>44183</v>
      </c>
      <c r="C44" s="161">
        <v>12448</v>
      </c>
      <c r="D44" s="161" t="s">
        <v>179</v>
      </c>
      <c r="E44" s="162" t="s">
        <v>182</v>
      </c>
      <c r="F44" s="169">
        <v>57422</v>
      </c>
    </row>
    <row r="45" spans="1:6" ht="12.75">
      <c r="A45" s="168">
        <v>37</v>
      </c>
      <c r="B45" s="160">
        <v>44183</v>
      </c>
      <c r="C45" s="161">
        <v>12442</v>
      </c>
      <c r="D45" s="161" t="s">
        <v>173</v>
      </c>
      <c r="E45" s="162" t="s">
        <v>177</v>
      </c>
      <c r="F45" s="169">
        <v>1217.42</v>
      </c>
    </row>
    <row r="46" spans="1:6" ht="12.75">
      <c r="A46" s="168">
        <v>38</v>
      </c>
      <c r="B46" s="160">
        <v>44183</v>
      </c>
      <c r="C46" s="161">
        <v>12439</v>
      </c>
      <c r="D46" s="161" t="s">
        <v>173</v>
      </c>
      <c r="E46" s="162" t="s">
        <v>177</v>
      </c>
      <c r="F46" s="169">
        <v>876.55</v>
      </c>
    </row>
    <row r="47" spans="1:6" ht="12.75">
      <c r="A47" s="168">
        <v>39</v>
      </c>
      <c r="B47" s="160">
        <v>44183</v>
      </c>
      <c r="C47" s="161">
        <v>12437</v>
      </c>
      <c r="D47" s="161" t="s">
        <v>173</v>
      </c>
      <c r="E47" s="162" t="s">
        <v>177</v>
      </c>
      <c r="F47" s="169">
        <v>876.55</v>
      </c>
    </row>
    <row r="48" spans="1:6" ht="12.75">
      <c r="A48" s="168">
        <v>40</v>
      </c>
      <c r="B48" s="160">
        <v>44183</v>
      </c>
      <c r="C48" s="161">
        <v>12421</v>
      </c>
      <c r="D48" s="161" t="s">
        <v>175</v>
      </c>
      <c r="E48" s="162" t="s">
        <v>176</v>
      </c>
      <c r="F48" s="169">
        <v>117405.42</v>
      </c>
    </row>
    <row r="49" spans="1:6" ht="12.75">
      <c r="A49" s="168">
        <v>41</v>
      </c>
      <c r="B49" s="160">
        <v>44183</v>
      </c>
      <c r="C49" s="161">
        <v>12420</v>
      </c>
      <c r="D49" s="161" t="s">
        <v>179</v>
      </c>
      <c r="E49" s="162" t="s">
        <v>182</v>
      </c>
      <c r="F49" s="169">
        <v>879</v>
      </c>
    </row>
    <row r="50" spans="1:6" ht="12.75">
      <c r="A50" s="168">
        <v>42</v>
      </c>
      <c r="B50" s="160">
        <v>44183</v>
      </c>
      <c r="C50" s="161">
        <v>12418</v>
      </c>
      <c r="D50" s="161" t="s">
        <v>175</v>
      </c>
      <c r="E50" s="162" t="s">
        <v>176</v>
      </c>
      <c r="F50" s="169">
        <v>123459.99</v>
      </c>
    </row>
    <row r="51" spans="1:6" ht="12.75">
      <c r="A51" s="168">
        <v>43</v>
      </c>
      <c r="B51" s="160">
        <v>44183</v>
      </c>
      <c r="C51" s="161">
        <v>12412</v>
      </c>
      <c r="D51" s="161" t="s">
        <v>175</v>
      </c>
      <c r="E51" s="162" t="s">
        <v>176</v>
      </c>
      <c r="F51" s="169">
        <v>90027.38</v>
      </c>
    </row>
    <row r="52" spans="1:6" ht="12.75">
      <c r="A52" s="168">
        <v>44</v>
      </c>
      <c r="B52" s="160">
        <v>44183</v>
      </c>
      <c r="C52" s="161">
        <v>12400</v>
      </c>
      <c r="D52" s="161" t="s">
        <v>179</v>
      </c>
      <c r="E52" s="162" t="s">
        <v>180</v>
      </c>
      <c r="F52" s="169">
        <v>70</v>
      </c>
    </row>
    <row r="53" spans="1:6" ht="12.75">
      <c r="A53" s="168">
        <v>45</v>
      </c>
      <c r="B53" s="160">
        <v>44183</v>
      </c>
      <c r="C53" s="161">
        <v>12399</v>
      </c>
      <c r="D53" s="161" t="s">
        <v>179</v>
      </c>
      <c r="E53" s="162" t="s">
        <v>180</v>
      </c>
      <c r="F53" s="169">
        <v>100</v>
      </c>
    </row>
    <row r="54" spans="1:6" ht="12.75">
      <c r="A54" s="168">
        <v>46</v>
      </c>
      <c r="B54" s="160">
        <v>44183</v>
      </c>
      <c r="C54" s="161">
        <v>12398</v>
      </c>
      <c r="D54" s="161" t="s">
        <v>179</v>
      </c>
      <c r="E54" s="162" t="s">
        <v>180</v>
      </c>
      <c r="F54" s="169">
        <v>150</v>
      </c>
    </row>
    <row r="55" spans="1:6" ht="12.75">
      <c r="A55" s="168">
        <v>47</v>
      </c>
      <c r="B55" s="160">
        <v>44183</v>
      </c>
      <c r="C55" s="161">
        <v>12397</v>
      </c>
      <c r="D55" s="161" t="s">
        <v>179</v>
      </c>
      <c r="E55" s="162" t="s">
        <v>180</v>
      </c>
      <c r="F55" s="169">
        <v>200</v>
      </c>
    </row>
    <row r="56" spans="1:6" ht="12.75">
      <c r="A56" s="168">
        <v>48</v>
      </c>
      <c r="B56" s="160">
        <v>44183</v>
      </c>
      <c r="C56" s="161">
        <v>12396</v>
      </c>
      <c r="D56" s="161" t="s">
        <v>179</v>
      </c>
      <c r="E56" s="162" t="s">
        <v>180</v>
      </c>
      <c r="F56" s="169">
        <v>200</v>
      </c>
    </row>
    <row r="57" spans="1:6" ht="12.75">
      <c r="A57" s="168">
        <v>49</v>
      </c>
      <c r="B57" s="160">
        <v>44183</v>
      </c>
      <c r="C57" s="161">
        <v>12395</v>
      </c>
      <c r="D57" s="161" t="s">
        <v>179</v>
      </c>
      <c r="E57" s="162" t="s">
        <v>180</v>
      </c>
      <c r="F57" s="169">
        <v>120</v>
      </c>
    </row>
    <row r="58" spans="1:6" ht="12.75">
      <c r="A58" s="168">
        <v>50</v>
      </c>
      <c r="B58" s="160">
        <v>44183</v>
      </c>
      <c r="C58" s="161">
        <v>12384</v>
      </c>
      <c r="D58" s="161" t="s">
        <v>179</v>
      </c>
      <c r="E58" s="162" t="s">
        <v>180</v>
      </c>
      <c r="F58" s="169">
        <v>50</v>
      </c>
    </row>
    <row r="59" spans="1:6" ht="12.75">
      <c r="A59" s="168">
        <v>51</v>
      </c>
      <c r="B59" s="160">
        <v>44183</v>
      </c>
      <c r="C59" s="161">
        <v>12351</v>
      </c>
      <c r="D59" s="161" t="s">
        <v>173</v>
      </c>
      <c r="E59" s="162" t="s">
        <v>174</v>
      </c>
      <c r="F59" s="169">
        <v>2100</v>
      </c>
    </row>
    <row r="60" spans="1:6" ht="12.75">
      <c r="A60" s="168">
        <v>52</v>
      </c>
      <c r="B60" s="160">
        <v>44183</v>
      </c>
      <c r="C60" s="161">
        <v>12349</v>
      </c>
      <c r="D60" s="161" t="s">
        <v>173</v>
      </c>
      <c r="E60" s="162" t="s">
        <v>174</v>
      </c>
      <c r="F60" s="169">
        <v>1200</v>
      </c>
    </row>
    <row r="61" spans="1:6" ht="12.75">
      <c r="A61" s="168">
        <v>53</v>
      </c>
      <c r="B61" s="160">
        <v>44183</v>
      </c>
      <c r="C61" s="161">
        <v>12347</v>
      </c>
      <c r="D61" s="161" t="s">
        <v>173</v>
      </c>
      <c r="E61" s="162" t="s">
        <v>183</v>
      </c>
      <c r="F61" s="169">
        <v>1880</v>
      </c>
    </row>
    <row r="62" spans="1:6" ht="12.75">
      <c r="A62" s="168">
        <v>54</v>
      </c>
      <c r="B62" s="160">
        <v>44183</v>
      </c>
      <c r="C62" s="161">
        <v>12345</v>
      </c>
      <c r="D62" s="161" t="s">
        <v>175</v>
      </c>
      <c r="E62" s="162" t="s">
        <v>184</v>
      </c>
      <c r="F62" s="169">
        <v>30.94</v>
      </c>
    </row>
    <row r="63" spans="1:6" ht="12.75">
      <c r="A63" s="168">
        <v>55</v>
      </c>
      <c r="B63" s="160">
        <v>44183</v>
      </c>
      <c r="C63" s="161">
        <v>12343</v>
      </c>
      <c r="D63" s="161" t="s">
        <v>173</v>
      </c>
      <c r="E63" s="162" t="s">
        <v>174</v>
      </c>
      <c r="F63" s="169">
        <v>500</v>
      </c>
    </row>
    <row r="64" spans="1:6" ht="12.75">
      <c r="A64" s="168">
        <v>56</v>
      </c>
      <c r="B64" s="160">
        <v>44183</v>
      </c>
      <c r="C64" s="161">
        <v>12344</v>
      </c>
      <c r="D64" s="161" t="s">
        <v>173</v>
      </c>
      <c r="E64" s="162" t="s">
        <v>185</v>
      </c>
      <c r="F64" s="169">
        <v>8547.24</v>
      </c>
    </row>
    <row r="65" spans="1:6" ht="12.75">
      <c r="A65" s="168">
        <v>57</v>
      </c>
      <c r="B65" s="165" t="s">
        <v>170</v>
      </c>
      <c r="C65" s="165">
        <v>12364</v>
      </c>
      <c r="D65" s="166" t="s">
        <v>186</v>
      </c>
      <c r="E65" s="167" t="s">
        <v>187</v>
      </c>
      <c r="F65" s="170">
        <v>1000</v>
      </c>
    </row>
    <row r="66" spans="1:6" ht="12.75">
      <c r="A66" s="168">
        <v>58</v>
      </c>
      <c r="B66" s="165" t="s">
        <v>170</v>
      </c>
      <c r="C66" s="165">
        <v>12365</v>
      </c>
      <c r="D66" s="166" t="s">
        <v>186</v>
      </c>
      <c r="E66" s="167" t="s">
        <v>188</v>
      </c>
      <c r="F66" s="170">
        <v>2000</v>
      </c>
    </row>
    <row r="67" spans="1:6" ht="13.5" thickBot="1">
      <c r="A67" s="176">
        <v>59</v>
      </c>
      <c r="B67" s="177" t="s">
        <v>170</v>
      </c>
      <c r="C67" s="177">
        <v>12366</v>
      </c>
      <c r="D67" s="178" t="s">
        <v>186</v>
      </c>
      <c r="E67" s="179" t="s">
        <v>189</v>
      </c>
      <c r="F67" s="180">
        <v>1000</v>
      </c>
    </row>
    <row r="68" spans="1:6" ht="22.5" customHeight="1" thickBot="1">
      <c r="A68" s="181" t="s">
        <v>7</v>
      </c>
      <c r="B68" s="182"/>
      <c r="C68" s="183"/>
      <c r="D68" s="183"/>
      <c r="E68" s="184"/>
      <c r="F68" s="185">
        <f>SUM(F9:F67)</f>
        <v>820454.5499999999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K24" sqref="K24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39.421875" style="11" customWidth="1"/>
    <col min="6" max="6" width="15.00390625" style="11" customWidth="1"/>
    <col min="7" max="16384" width="10.421875" style="11" customWidth="1"/>
  </cols>
  <sheetData>
    <row r="1" spans="1:6" ht="12.75">
      <c r="A1" s="12" t="s">
        <v>27</v>
      </c>
      <c r="B1" s="6"/>
      <c r="C1" s="8"/>
      <c r="D1" s="8"/>
      <c r="E1" s="6"/>
      <c r="F1" s="6"/>
    </row>
    <row r="2" spans="2:6" ht="12.75">
      <c r="B2" s="6"/>
      <c r="C2" s="6"/>
      <c r="D2" s="6"/>
      <c r="E2" s="6"/>
      <c r="F2" s="6"/>
    </row>
    <row r="3" spans="1:6" ht="12.75">
      <c r="A3" s="12" t="s">
        <v>28</v>
      </c>
      <c r="B3" s="8"/>
      <c r="C3" s="6"/>
      <c r="D3" s="8"/>
      <c r="E3" s="9"/>
      <c r="F3" s="6"/>
    </row>
    <row r="4" spans="1:6" ht="12.75">
      <c r="A4" s="12" t="s">
        <v>33</v>
      </c>
      <c r="B4" s="8"/>
      <c r="C4" s="6"/>
      <c r="D4" s="8"/>
      <c r="E4" s="6"/>
      <c r="F4" s="8"/>
    </row>
    <row r="5" spans="1:6" ht="12.75">
      <c r="A5" s="6"/>
      <c r="B5" s="8"/>
      <c r="C5" s="6"/>
      <c r="D5" s="6"/>
      <c r="E5" s="6"/>
      <c r="F5" s="6"/>
    </row>
    <row r="6" spans="1:6" ht="12.75">
      <c r="A6" s="6"/>
      <c r="B6" s="10"/>
      <c r="C6" s="25" t="s">
        <v>35</v>
      </c>
      <c r="D6" s="31" t="str">
        <f>personal!G6</f>
        <v>14-18 decembrie 2020</v>
      </c>
      <c r="E6" s="6"/>
      <c r="F6" s="6"/>
    </row>
    <row r="7" spans="1:6" ht="13.5" thickBot="1">
      <c r="A7" s="6"/>
      <c r="B7" s="6"/>
      <c r="C7" s="6"/>
      <c r="D7" s="6"/>
      <c r="E7" s="6"/>
      <c r="F7" s="6"/>
    </row>
    <row r="8" spans="1:6" ht="51.75" thickBot="1">
      <c r="A8" s="46" t="s">
        <v>9</v>
      </c>
      <c r="B8" s="47" t="s">
        <v>10</v>
      </c>
      <c r="C8" s="48" t="s">
        <v>11</v>
      </c>
      <c r="D8" s="47" t="s">
        <v>30</v>
      </c>
      <c r="E8" s="47" t="s">
        <v>31</v>
      </c>
      <c r="F8" s="50" t="s">
        <v>32</v>
      </c>
    </row>
    <row r="9" spans="1:6" ht="12.75">
      <c r="A9" s="197">
        <v>1</v>
      </c>
      <c r="B9" s="187">
        <v>44180</v>
      </c>
      <c r="C9" s="186">
        <v>13741</v>
      </c>
      <c r="D9" s="186" t="s">
        <v>175</v>
      </c>
      <c r="E9" s="188" t="s">
        <v>190</v>
      </c>
      <c r="F9" s="198">
        <v>19339.86</v>
      </c>
    </row>
    <row r="10" spans="1:6" ht="12.75">
      <c r="A10" s="197">
        <v>2</v>
      </c>
      <c r="B10" s="187">
        <v>44180</v>
      </c>
      <c r="C10" s="186">
        <v>13742</v>
      </c>
      <c r="D10" s="186" t="s">
        <v>175</v>
      </c>
      <c r="E10" s="189" t="s">
        <v>191</v>
      </c>
      <c r="F10" s="198">
        <v>42468.64</v>
      </c>
    </row>
    <row r="11" spans="1:6" ht="12.75">
      <c r="A11" s="197">
        <v>3</v>
      </c>
      <c r="B11" s="187">
        <v>44180</v>
      </c>
      <c r="C11" s="186">
        <v>13740</v>
      </c>
      <c r="D11" s="186" t="s">
        <v>175</v>
      </c>
      <c r="E11" s="189" t="s">
        <v>192</v>
      </c>
      <c r="F11" s="198">
        <v>519566.33</v>
      </c>
    </row>
    <row r="12" spans="1:6" ht="12.75">
      <c r="A12" s="197">
        <v>4</v>
      </c>
      <c r="B12" s="187">
        <v>44181</v>
      </c>
      <c r="C12" s="186">
        <v>12274</v>
      </c>
      <c r="D12" s="186" t="s">
        <v>173</v>
      </c>
      <c r="E12" s="189" t="s">
        <v>193</v>
      </c>
      <c r="F12" s="198">
        <v>170401</v>
      </c>
    </row>
    <row r="13" spans="1:256" ht="12.75">
      <c r="A13" s="197">
        <v>5</v>
      </c>
      <c r="B13" s="187">
        <v>44181</v>
      </c>
      <c r="C13" s="186">
        <v>12275</v>
      </c>
      <c r="D13" s="186" t="s">
        <v>173</v>
      </c>
      <c r="E13" s="189" t="s">
        <v>193</v>
      </c>
      <c r="F13" s="198">
        <v>219087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97">
        <v>6</v>
      </c>
      <c r="B14" s="187">
        <v>44181</v>
      </c>
      <c r="C14" s="186">
        <v>12276</v>
      </c>
      <c r="D14" s="186" t="s">
        <v>173</v>
      </c>
      <c r="E14" s="189" t="s">
        <v>193</v>
      </c>
      <c r="F14" s="198">
        <v>486860</v>
      </c>
    </row>
    <row r="15" spans="1:6" ht="12.75">
      <c r="A15" s="197">
        <v>7</v>
      </c>
      <c r="B15" s="187">
        <v>44181</v>
      </c>
      <c r="C15" s="186">
        <v>12280</v>
      </c>
      <c r="D15" s="186" t="s">
        <v>173</v>
      </c>
      <c r="E15" s="189" t="s">
        <v>193</v>
      </c>
      <c r="F15" s="198">
        <v>18257.25</v>
      </c>
    </row>
    <row r="16" spans="1:6" ht="12.75">
      <c r="A16" s="197">
        <v>8</v>
      </c>
      <c r="B16" s="187">
        <v>44181</v>
      </c>
      <c r="C16" s="186">
        <v>12284</v>
      </c>
      <c r="D16" s="186" t="s">
        <v>173</v>
      </c>
      <c r="E16" s="189" t="s">
        <v>193</v>
      </c>
      <c r="F16" s="198">
        <v>18257.25</v>
      </c>
    </row>
    <row r="17" spans="1:6" ht="12.75">
      <c r="A17" s="197">
        <v>9</v>
      </c>
      <c r="B17" s="187">
        <v>44181</v>
      </c>
      <c r="C17" s="186">
        <v>12291</v>
      </c>
      <c r="D17" s="186" t="s">
        <v>173</v>
      </c>
      <c r="E17" s="189" t="s">
        <v>193</v>
      </c>
      <c r="F17" s="198">
        <v>124149.3</v>
      </c>
    </row>
    <row r="18" spans="1:6" ht="12.75">
      <c r="A18" s="197">
        <v>10</v>
      </c>
      <c r="B18" s="187">
        <v>44181</v>
      </c>
      <c r="C18" s="186">
        <v>12294</v>
      </c>
      <c r="D18" s="186" t="s">
        <v>173</v>
      </c>
      <c r="E18" s="189" t="s">
        <v>193</v>
      </c>
      <c r="F18" s="198">
        <v>123141.5</v>
      </c>
    </row>
    <row r="19" spans="1:6" ht="12.75">
      <c r="A19" s="197">
        <v>11</v>
      </c>
      <c r="B19" s="187">
        <v>44181</v>
      </c>
      <c r="C19" s="186">
        <v>12296</v>
      </c>
      <c r="D19" s="186" t="s">
        <v>173</v>
      </c>
      <c r="E19" s="189" t="s">
        <v>193</v>
      </c>
      <c r="F19" s="198">
        <v>535546</v>
      </c>
    </row>
    <row r="20" spans="1:6" ht="12.75">
      <c r="A20" s="197">
        <v>12</v>
      </c>
      <c r="B20" s="187">
        <v>44181</v>
      </c>
      <c r="C20" s="186">
        <v>12299</v>
      </c>
      <c r="D20" s="186" t="s">
        <v>173</v>
      </c>
      <c r="E20" s="189" t="s">
        <v>193</v>
      </c>
      <c r="F20" s="198">
        <v>7302.9</v>
      </c>
    </row>
    <row r="21" spans="1:6" ht="12.75">
      <c r="A21" s="197">
        <v>13</v>
      </c>
      <c r="B21" s="187">
        <v>44181</v>
      </c>
      <c r="C21" s="186">
        <v>12298</v>
      </c>
      <c r="D21" s="186" t="s">
        <v>173</v>
      </c>
      <c r="E21" s="189" t="s">
        <v>193</v>
      </c>
      <c r="F21" s="198">
        <v>1015400.08</v>
      </c>
    </row>
    <row r="22" spans="1:6" ht="12.75">
      <c r="A22" s="197">
        <v>14</v>
      </c>
      <c r="B22" s="187">
        <v>44181</v>
      </c>
      <c r="C22" s="186">
        <v>12295</v>
      </c>
      <c r="D22" s="186" t="s">
        <v>173</v>
      </c>
      <c r="E22" s="189" t="s">
        <v>193</v>
      </c>
      <c r="F22" s="198">
        <v>389488</v>
      </c>
    </row>
    <row r="23" spans="1:6" ht="12.75">
      <c r="A23" s="197">
        <v>15</v>
      </c>
      <c r="B23" s="187">
        <v>44181</v>
      </c>
      <c r="C23" s="186">
        <v>12292</v>
      </c>
      <c r="D23" s="186" t="s">
        <v>173</v>
      </c>
      <c r="E23" s="189" t="s">
        <v>193</v>
      </c>
      <c r="F23" s="198">
        <v>124149.3</v>
      </c>
    </row>
    <row r="24" spans="1:6" ht="12.75">
      <c r="A24" s="197">
        <v>16</v>
      </c>
      <c r="B24" s="187">
        <v>44181</v>
      </c>
      <c r="C24" s="186">
        <v>12286</v>
      </c>
      <c r="D24" s="186" t="s">
        <v>173</v>
      </c>
      <c r="E24" s="189" t="s">
        <v>193</v>
      </c>
      <c r="F24" s="198">
        <v>852005</v>
      </c>
    </row>
    <row r="25" spans="1:6" ht="12.75">
      <c r="A25" s="197">
        <v>17</v>
      </c>
      <c r="B25" s="187">
        <v>44181</v>
      </c>
      <c r="C25" s="186">
        <v>12282</v>
      </c>
      <c r="D25" s="186" t="s">
        <v>173</v>
      </c>
      <c r="E25" s="189" t="s">
        <v>193</v>
      </c>
      <c r="F25" s="198">
        <v>18257.25</v>
      </c>
    </row>
    <row r="26" spans="1:6" ht="12.75">
      <c r="A26" s="197">
        <v>18</v>
      </c>
      <c r="B26" s="187">
        <v>44181</v>
      </c>
      <c r="C26" s="186">
        <v>12278</v>
      </c>
      <c r="D26" s="186" t="s">
        <v>173</v>
      </c>
      <c r="E26" s="189" t="s">
        <v>193</v>
      </c>
      <c r="F26" s="198">
        <v>18257.25</v>
      </c>
    </row>
    <row r="27" spans="1:6" ht="12.75">
      <c r="A27" s="197">
        <v>19</v>
      </c>
      <c r="B27" s="187">
        <v>44182</v>
      </c>
      <c r="C27" s="186">
        <v>13744</v>
      </c>
      <c r="D27" s="186" t="s">
        <v>175</v>
      </c>
      <c r="E27" s="189" t="s">
        <v>194</v>
      </c>
      <c r="F27" s="198">
        <v>5771805.85</v>
      </c>
    </row>
    <row r="28" spans="1:6" ht="12.75">
      <c r="A28" s="197">
        <v>20</v>
      </c>
      <c r="B28" s="187">
        <v>44183</v>
      </c>
      <c r="C28" s="186">
        <v>12417</v>
      </c>
      <c r="D28" s="186" t="s">
        <v>154</v>
      </c>
      <c r="E28" s="189" t="s">
        <v>195</v>
      </c>
      <c r="F28" s="198">
        <v>9500</v>
      </c>
    </row>
    <row r="29" spans="1:6" ht="12.75">
      <c r="A29" s="197">
        <v>21</v>
      </c>
      <c r="B29" s="187">
        <v>44183</v>
      </c>
      <c r="C29" s="186">
        <v>12436</v>
      </c>
      <c r="D29" s="186" t="s">
        <v>173</v>
      </c>
      <c r="E29" s="189" t="s">
        <v>193</v>
      </c>
      <c r="F29" s="198">
        <v>36522.75</v>
      </c>
    </row>
    <row r="30" spans="1:6" ht="12.75">
      <c r="A30" s="197">
        <v>22</v>
      </c>
      <c r="B30" s="187">
        <v>44183</v>
      </c>
      <c r="C30" s="186">
        <v>12438</v>
      </c>
      <c r="D30" s="186" t="s">
        <v>173</v>
      </c>
      <c r="E30" s="189" t="s">
        <v>193</v>
      </c>
      <c r="F30" s="198">
        <v>36522.75</v>
      </c>
    </row>
    <row r="31" spans="1:6" ht="12.75">
      <c r="A31" s="197">
        <v>23</v>
      </c>
      <c r="B31" s="187">
        <v>44183</v>
      </c>
      <c r="C31" s="186">
        <v>12440</v>
      </c>
      <c r="D31" s="186" t="s">
        <v>173</v>
      </c>
      <c r="E31" s="189" t="s">
        <v>193</v>
      </c>
      <c r="F31" s="198">
        <v>645235.25</v>
      </c>
    </row>
    <row r="32" spans="1:6" ht="12.75">
      <c r="A32" s="197">
        <v>24</v>
      </c>
      <c r="B32" s="187">
        <v>44183</v>
      </c>
      <c r="C32" s="186">
        <v>12441</v>
      </c>
      <c r="D32" s="186" t="s">
        <v>173</v>
      </c>
      <c r="E32" s="189" t="s">
        <v>193</v>
      </c>
      <c r="F32" s="198">
        <v>340879</v>
      </c>
    </row>
    <row r="33" spans="1:6" ht="12.75">
      <c r="A33" s="197">
        <v>25</v>
      </c>
      <c r="B33" s="187">
        <v>44183</v>
      </c>
      <c r="C33" s="186">
        <v>12443</v>
      </c>
      <c r="D33" s="186" t="s">
        <v>173</v>
      </c>
      <c r="E33" s="189" t="s">
        <v>193</v>
      </c>
      <c r="F33" s="198">
        <v>3433138.5</v>
      </c>
    </row>
    <row r="34" spans="1:6" ht="12.75">
      <c r="A34" s="197">
        <v>26</v>
      </c>
      <c r="B34" s="187">
        <v>44183</v>
      </c>
      <c r="C34" s="186">
        <v>12444</v>
      </c>
      <c r="D34" s="186" t="s">
        <v>173</v>
      </c>
      <c r="E34" s="189" t="s">
        <v>193</v>
      </c>
      <c r="F34" s="198">
        <v>97394</v>
      </c>
    </row>
    <row r="35" spans="1:6" ht="12.75">
      <c r="A35" s="197">
        <v>27</v>
      </c>
      <c r="B35" s="187">
        <v>44183</v>
      </c>
      <c r="C35" s="186">
        <v>12445</v>
      </c>
      <c r="D35" s="186" t="s">
        <v>173</v>
      </c>
      <c r="E35" s="189" t="s">
        <v>193</v>
      </c>
      <c r="F35" s="198">
        <v>194788</v>
      </c>
    </row>
    <row r="36" spans="1:6" ht="13.5" thickBot="1">
      <c r="A36" s="199">
        <v>28</v>
      </c>
      <c r="B36" s="191">
        <v>44183</v>
      </c>
      <c r="C36" s="190">
        <v>12446</v>
      </c>
      <c r="D36" s="190" t="s">
        <v>173</v>
      </c>
      <c r="E36" s="192" t="s">
        <v>193</v>
      </c>
      <c r="F36" s="200">
        <v>97394</v>
      </c>
    </row>
    <row r="37" spans="1:6" ht="13.5" thickBot="1">
      <c r="A37" s="193" t="s">
        <v>7</v>
      </c>
      <c r="B37" s="194"/>
      <c r="C37" s="194"/>
      <c r="D37" s="194"/>
      <c r="E37" s="195"/>
      <c r="F37" s="196">
        <f>SUM(F9:F36)</f>
        <v>15365114.01</v>
      </c>
    </row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2020-12-23T13:36:18Z</cp:lastPrinted>
  <dcterms:created xsi:type="dcterms:W3CDTF">2016-01-19T13:06:09Z</dcterms:created>
  <dcterms:modified xsi:type="dcterms:W3CDTF">2020-12-23T13:36:21Z</dcterms:modified>
  <cp:category/>
  <cp:version/>
  <cp:contentType/>
  <cp:contentStatus/>
</cp:coreProperties>
</file>