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<sst xmlns="http://schemas.openxmlformats.org/spreadsheetml/2006/main" count="618" uniqueCount="302">
  <si>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</si>
  <si>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</si>
  <si>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</si>
  <si>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</si>
  <si>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</si>
  <si>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</si>
  <si>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</si>
  <si>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</si>
  <si>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</si>
  <si>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</si>
  <si>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</si>
  <si>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</si>
  <si>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</si>
  <si>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</si>
  <si>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</si>
  <si>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</si>
  <si>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</si>
  <si>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</si>
  <si>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</si>
  <si>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</si>
  <si>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</si>
  <si>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</si>
  <si>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</si>
  <si>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</si>
  <si>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</si>
  <si>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</si>
  <si>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</si>
  <si>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</si>
  <si>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</si>
  <si>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</si>
  <si>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</si>
  <si>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</si>
  <si>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</si>
  <si>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</si>
  <si>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23,12,2019</t>
  </si>
  <si>
    <t>rompetrol</t>
  </si>
  <si>
    <t>carburanti</t>
  </si>
  <si>
    <t>telekom romania</t>
  </si>
  <si>
    <t>telefonie mobila</t>
  </si>
  <si>
    <t>cn posta romana</t>
  </si>
  <si>
    <t>servicii postale</t>
  </si>
  <si>
    <t>mfp</t>
  </si>
  <si>
    <t>alimentare bloomberg</t>
  </si>
  <si>
    <t>business information</t>
  </si>
  <si>
    <t>servicii software</t>
  </si>
  <si>
    <t>rsi profi</t>
  </si>
  <si>
    <t>servicii intretinere masina brosat</t>
  </si>
  <si>
    <t>clean cars</t>
  </si>
  <si>
    <t>servicii spalatorie</t>
  </si>
  <si>
    <t>river trade</t>
  </si>
  <si>
    <t>servicii reparatii hidranti</t>
  </si>
  <si>
    <t>tarom</t>
  </si>
  <si>
    <t>rtw</t>
  </si>
  <si>
    <t>manpres</t>
  </si>
  <si>
    <t>abonament presa</t>
  </si>
  <si>
    <t>ecdl</t>
  </si>
  <si>
    <t>taxa permise ecdl</t>
  </si>
  <si>
    <t>kosiry forest</t>
  </si>
  <si>
    <t>produse protocol</t>
  </si>
  <si>
    <t>mae</t>
  </si>
  <si>
    <t>taxa pasaport</t>
  </si>
  <si>
    <t>servicii monitorizare</t>
  </si>
  <si>
    <t>monitorul oficial</t>
  </si>
  <si>
    <t>publiicare acte normtive</t>
  </si>
  <si>
    <t>24,12,2019</t>
  </si>
  <si>
    <t>romprest energy</t>
  </si>
  <si>
    <t>salubritate</t>
  </si>
  <si>
    <t xml:space="preserve">ecogreen </t>
  </si>
  <si>
    <t>bs</t>
  </si>
  <si>
    <t>penalitati servicii postale</t>
  </si>
  <si>
    <t>dnet communication</t>
  </si>
  <si>
    <t>servicii swift</t>
  </si>
  <si>
    <t>tva bloomberg</t>
  </si>
  <si>
    <t>fabi total</t>
  </si>
  <si>
    <t>servicii curatenie</t>
  </si>
  <si>
    <t>service auto</t>
  </si>
  <si>
    <t>revizie tehnica</t>
  </si>
  <si>
    <t>dm sistem telecom</t>
  </si>
  <si>
    <t>servicii intretinere</t>
  </si>
  <si>
    <t>cip avantaj</t>
  </si>
  <si>
    <t>rolf card</t>
  </si>
  <si>
    <t>cartele</t>
  </si>
  <si>
    <t>biamar</t>
  </si>
  <si>
    <t>sion solution</t>
  </si>
  <si>
    <t>servicii mentenanta tablou</t>
  </si>
  <si>
    <t>depozitarul central</t>
  </si>
  <si>
    <t>servicii alocare</t>
  </si>
  <si>
    <t>digisign</t>
  </si>
  <si>
    <t xml:space="preserve">servicii </t>
  </si>
  <si>
    <t>ascensorul</t>
  </si>
  <si>
    <t>servicii ascensor</t>
  </si>
  <si>
    <t>xerox echipamente</t>
  </si>
  <si>
    <t>servicii</t>
  </si>
  <si>
    <t>clean prest</t>
  </si>
  <si>
    <t>consumabile</t>
  </si>
  <si>
    <t>mentenanta</t>
  </si>
  <si>
    <t>reparatii auto</t>
  </si>
  <si>
    <t>service ciclop</t>
  </si>
  <si>
    <t>ecko systems</t>
  </si>
  <si>
    <t>benzi de date</t>
  </si>
  <si>
    <t>lemings</t>
  </si>
  <si>
    <t>obiecte inv</t>
  </si>
  <si>
    <t xml:space="preserve">rubin </t>
  </si>
  <si>
    <t>stampila</t>
  </si>
  <si>
    <t>eximtur</t>
  </si>
  <si>
    <t>bilet avion</t>
  </si>
  <si>
    <t>danco</t>
  </si>
  <si>
    <t>travel time</t>
  </si>
  <si>
    <t>taxa examen</t>
  </si>
  <si>
    <t>olymel</t>
  </si>
  <si>
    <t>inchiriere pubele</t>
  </si>
  <si>
    <t>international consulting</t>
  </si>
  <si>
    <t>servicii traduceri</t>
  </si>
  <si>
    <t>med life</t>
  </si>
  <si>
    <t>30,12,2019</t>
  </si>
  <si>
    <t>ministerul mediului</t>
  </si>
  <si>
    <t>en el</t>
  </si>
  <si>
    <t>veolia</t>
  </si>
  <si>
    <t>anaf</t>
  </si>
  <si>
    <t>apa</t>
  </si>
  <si>
    <t>apa rece</t>
  </si>
  <si>
    <t>transfond</t>
  </si>
  <si>
    <t>servicii mentenanta</t>
  </si>
  <si>
    <t>alte venituri</t>
  </si>
  <si>
    <t>dgrfpb</t>
  </si>
  <si>
    <t>servicii paza</t>
  </si>
  <si>
    <t>comteh</t>
  </si>
  <si>
    <t>ch delegatie</t>
  </si>
  <si>
    <t>avangarde</t>
  </si>
  <si>
    <t>serviicii</t>
  </si>
  <si>
    <t>tmau</t>
  </si>
  <si>
    <t>bcr</t>
  </si>
  <si>
    <t>comision snep</t>
  </si>
  <si>
    <t>creativ pro</t>
  </si>
  <si>
    <t>panou minister</t>
  </si>
  <si>
    <t>31,12,2019</t>
  </si>
  <si>
    <t>dns birotica</t>
  </si>
  <si>
    <t>hartie</t>
  </si>
  <si>
    <t>sts</t>
  </si>
  <si>
    <t>rcs&amp;rds</t>
  </si>
  <si>
    <t>servicii telecom</t>
  </si>
  <si>
    <t>intrarom</t>
  </si>
  <si>
    <t>orange</t>
  </si>
  <si>
    <t>cartele personalizate</t>
  </si>
  <si>
    <t>heliosoly</t>
  </si>
  <si>
    <t>servicii legatorie</t>
  </si>
  <si>
    <t>endress</t>
  </si>
  <si>
    <t>servicii intretinere grup</t>
  </si>
  <si>
    <t>rosal grup</t>
  </si>
  <si>
    <t>servicii dezinsectie</t>
  </si>
  <si>
    <t>reparatii grup electrogen</t>
  </si>
  <si>
    <t>olimpic international</t>
  </si>
  <si>
    <t>transilvania asistent</t>
  </si>
  <si>
    <t>asigurare</t>
  </si>
  <si>
    <t>servicii pki</t>
  </si>
  <si>
    <t>total</t>
  </si>
  <si>
    <t>23.12.2019</t>
  </si>
  <si>
    <t>BIROU EXPERTIZE</t>
  </si>
  <si>
    <t>onorariu expert dosar  9303/4/2019</t>
  </si>
  <si>
    <t>onorariu expert dosar  388/338/2019</t>
  </si>
  <si>
    <t>onorariu expert dosar 906/293/2019</t>
  </si>
  <si>
    <t>onorariu expert dosar 4039/254/2019</t>
  </si>
  <si>
    <t>onorariu expert dosar 5145/97/2014/a1</t>
  </si>
  <si>
    <t>onorariu expert dosar 93/242/2017</t>
  </si>
  <si>
    <t>onorariu expert dosar 9564/196/2019</t>
  </si>
  <si>
    <t>onorariu expert dosar 17082/94/2017</t>
  </si>
  <si>
    <t>onorariu expert dosar 6817/236/2019</t>
  </si>
  <si>
    <t>chelt depl expertiza dosar 4039/254/2019</t>
  </si>
  <si>
    <t>onorariu expert dosar 22005/281/2018</t>
  </si>
  <si>
    <t>onorariu expert dosar 9032/236/2018</t>
  </si>
  <si>
    <t>30.12.2019</t>
  </si>
  <si>
    <t>onorariu expert dosar  3357/312/2016</t>
  </si>
  <si>
    <t>PERSOANA JURIDICA</t>
  </si>
  <si>
    <t>poprire partiala DE 1480/2019</t>
  </si>
  <si>
    <t>PERSOANA FIZICA</t>
  </si>
  <si>
    <t>penalitati intarziere despagubire CEDO</t>
  </si>
  <si>
    <t>despagubire CEDO</t>
  </si>
  <si>
    <t>poprire DE 6202/2019</t>
  </si>
  <si>
    <t>poprire DE 6328/2019</t>
  </si>
  <si>
    <t>nc155</t>
  </si>
  <si>
    <t>MFP</t>
  </si>
  <si>
    <t>transfer sume dosar executare 180/E/2019</t>
  </si>
  <si>
    <t>nc156</t>
  </si>
  <si>
    <t>transfer sume dosar executare 179/E/2019</t>
  </si>
  <si>
    <t>nc144</t>
  </si>
  <si>
    <t>transfer sume dosar  67/2014</t>
  </si>
  <si>
    <t>nc145</t>
  </si>
  <si>
    <t>transfer sume dosar  112/2019</t>
  </si>
  <si>
    <t>nc146</t>
  </si>
  <si>
    <t>transfer sume dosar  9/2019</t>
  </si>
  <si>
    <t>nc147</t>
  </si>
  <si>
    <t>transfer sume dosar  2195/2018</t>
  </si>
  <si>
    <t>23-31 decembrie 2019</t>
  </si>
  <si>
    <t>personal angajat</t>
  </si>
  <si>
    <t>mediatrust</t>
  </si>
  <si>
    <t>publiicare acte normative</t>
  </si>
  <si>
    <t>publicare acte normative</t>
  </si>
  <si>
    <t>24.12.2019</t>
  </si>
  <si>
    <t>fact 1500/11.12.2019 sol redundanta de protectie in retea Extranet</t>
  </si>
  <si>
    <t>SC DATAWARE CONSULTING SRL</t>
  </si>
  <si>
    <t>fact 2220/11.12.2019 licente software Quest SharePlex for Oracle</t>
  </si>
  <si>
    <t>SC Q-EAST SOFTWARE SRL</t>
  </si>
  <si>
    <t>TELEKOM ROM MOBILE COMMUNICATIONS SA</t>
  </si>
  <si>
    <t>fact 072108029962/19 platf inf pt protectia statiilor de lucru WEB</t>
  </si>
  <si>
    <t>OP 9506</t>
  </si>
  <si>
    <t>PRIM AUDIT</t>
  </si>
  <si>
    <t>SERVICII DE AUDIT - PROIECT ECOFIN 1065 - 56.25.02</t>
  </si>
  <si>
    <t>OP 9524</t>
  </si>
  <si>
    <t>ALIMENTARE CONT DEPLASARE EXTERNA - PROIECT SEE ACP 70099 - 58.33.02</t>
  </si>
  <si>
    <t>BT</t>
  </si>
  <si>
    <t>OP 9525</t>
  </si>
  <si>
    <t>ALIMENTARE CONT DEPLASARE EXTERNA - PROIECT ACP 128054 - 58.14.01</t>
  </si>
  <si>
    <t>OP 9526</t>
  </si>
  <si>
    <t>ALIMENTARE CONT DEPLASARE EXTERNA - PROIECT ACP 128054 - 58.14.02</t>
  </si>
  <si>
    <t>OP 9557</t>
  </si>
  <si>
    <t>DIGISIGN</t>
  </si>
  <si>
    <t>OP 9558</t>
  </si>
  <si>
    <t>OP 9559</t>
  </si>
  <si>
    <t>OP 9545</t>
  </si>
  <si>
    <t>ACHIZITIE CAPSULE CAFEA - PROIECT ACP 1 - 58.14.01</t>
  </si>
  <si>
    <t>ZANAIT COM</t>
  </si>
  <si>
    <t>OP 9546</t>
  </si>
  <si>
    <t>ACHIZITIE CAPSULE CAFEA - PROIECT ACP 1 - 58.14.02</t>
  </si>
  <si>
    <t>OP 9547</t>
  </si>
  <si>
    <t>ACHIZITIE CAPSULE CAFEA - PROIECT ACP 1 - 58.14.03</t>
  </si>
  <si>
    <t>OP 9594</t>
  </si>
  <si>
    <t>ACHIZITIE MULTIFUNCTIONALE SI VIDEOPROIECTOR - PROIECT ACP 1 - 58.14.01</t>
  </si>
  <si>
    <t>MIDA SOFT</t>
  </si>
  <si>
    <t>OP 9595</t>
  </si>
  <si>
    <t>ACHIZITIE MULTIFUNCTIONALE SI VIDEOPROIECTOR - PROIECT ACP 1 - 58.14.02</t>
  </si>
  <si>
    <t>OP 9596</t>
  </si>
  <si>
    <t>ACHIZITIE MULTIFUNCTIONALE SI VIDEOPROIECTOR - PROIECT ACP 1 - 58.14.03</t>
  </si>
  <si>
    <t>OP 9511</t>
  </si>
  <si>
    <t>INSTITUTUL NATIONAL DE ADMINISTRATIE</t>
  </si>
  <si>
    <t>OP 9512</t>
  </si>
  <si>
    <t>OP 9513</t>
  </si>
  <si>
    <t>OP 9509</t>
  </si>
  <si>
    <t>SERVICII INCHIRIERE AUTO CU SOFER - PROIECT ACP 1 - 58.14.01</t>
  </si>
  <si>
    <t>COMPACT LEASING</t>
  </si>
  <si>
    <t>OP 9510</t>
  </si>
  <si>
    <t>SERVICII INCHIRIERE AUTO CU SOFER - PROIECT ACP 1 - 58.14.02</t>
  </si>
  <si>
    <t>OP 9552</t>
  </si>
  <si>
    <t>BILET AVION DEPLASARE MADRID 24.11 - 27.11.2019 - PROIECT 128054 - 58.14.01</t>
  </si>
  <si>
    <t>TRAVEL TIME</t>
  </si>
  <si>
    <t>OP 9553</t>
  </si>
  <si>
    <t>BILET AVION DEPLASARE MADRID 24.11 - 27.11.2019 - PROIECT 128054 - 58.14.02</t>
  </si>
  <si>
    <t>OP 9554</t>
  </si>
  <si>
    <t>BILET AVION DEPLASARE MADRID 24.11 - 27.11.2019 - PROIECT 118718 - 58.06.01</t>
  </si>
  <si>
    <t>OP 9555</t>
  </si>
  <si>
    <t>BILET AVION DEPLASARE MADRID 24.11 - 27.11.2019 - PROIECT 118718 - 58.06.02</t>
  </si>
  <si>
    <t>REINNOIRE CERTIFICAT DIGITAL - PROIECT ACP 1 - 58.14.01</t>
  </si>
  <si>
    <t>REINNOIRE CERTIFICAT DIGITAL - PROIECT ACP 1 - 58.14.02</t>
  </si>
  <si>
    <t>REINNOIRE CERTIFICAT DIGITAL - PROIECT ACP 1 - 58.14.03</t>
  </si>
  <si>
    <t>TAXA CURS CONTABILITATEA INSTITUTIILOR PUBLICE - PROIECT ACP 128054 - 58.14.01</t>
  </si>
  <si>
    <t>TAXA CURS CONTABILITATEA INSTITUTIILOR PUBLICE - PROIECT ACP 128054 - 58.14.02</t>
  </si>
  <si>
    <t>TAXA CURS CONTABILITATEA INSTITUTIILOR PUBLICE - PROIECT ACP 128054 - 58.14.03</t>
  </si>
  <si>
    <t>Subtotal 10.01.01</t>
  </si>
  <si>
    <t>10.01.01</t>
  </si>
  <si>
    <t>decemb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</si>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</sst>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18]d&quot;.&quot;m&quot;.&quot;yy&quot; &quot;hh&quot;:&quot;mm"/>
    <numFmt numFmtId="170" formatCode="#,###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164" fontId="0" fillId="0" borderId="17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2" xfId="0" applyFont="1" applyBorder="1" applyAlignment="1">
      <alignment horizontal="justify"/>
    </xf>
    <xf numFmtId="0" fontId="27" fillId="0" borderId="20" xfId="59" applyFont="1" applyFill="1" applyBorder="1" applyAlignment="1">
      <alignment horizontal="center"/>
      <protection/>
    </xf>
    <xf numFmtId="167" fontId="27" fillId="0" borderId="20" xfId="59" applyNumberFormat="1" applyFont="1" applyFill="1" applyBorder="1" applyAlignment="1">
      <alignment horizontal="center"/>
      <protection/>
    </xf>
    <xf numFmtId="0" fontId="27" fillId="0" borderId="20" xfId="0" applyFont="1" applyBorder="1" applyAlignment="1">
      <alignment/>
    </xf>
    <xf numFmtId="0" fontId="0" fillId="0" borderId="23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0" xfId="0" applyFont="1" applyAlignment="1">
      <alignment/>
    </xf>
    <xf numFmtId="0" fontId="0" fillId="0" borderId="24" xfId="0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justify"/>
    </xf>
    <xf numFmtId="0" fontId="19" fillId="0" borderId="28" xfId="62" applyFont="1" applyBorder="1" applyAlignment="1">
      <alignment horizontal="center" vertical="center"/>
      <protection/>
    </xf>
    <xf numFmtId="0" fontId="19" fillId="0" borderId="29" xfId="62" applyFont="1" applyBorder="1" applyAlignment="1">
      <alignment horizontal="center" vertical="center"/>
      <protection/>
    </xf>
    <xf numFmtId="0" fontId="19" fillId="0" borderId="29" xfId="62" applyFont="1" applyBorder="1" applyAlignment="1">
      <alignment horizontal="center" vertical="center" wrapText="1"/>
      <protection/>
    </xf>
    <xf numFmtId="0" fontId="19" fillId="0" borderId="30" xfId="59" applyFont="1" applyBorder="1" applyAlignment="1">
      <alignment horizontal="center" vertical="center"/>
      <protection/>
    </xf>
    <xf numFmtId="0" fontId="19" fillId="0" borderId="0" xfId="62" applyFont="1">
      <alignment/>
      <protection/>
    </xf>
    <xf numFmtId="0" fontId="27" fillId="0" borderId="33" xfId="62" applyFont="1" applyFill="1" applyBorder="1" applyAlignment="1">
      <alignment horizontal="center" vertical="center"/>
      <protection/>
    </xf>
    <xf numFmtId="168" fontId="27" fillId="0" borderId="34" xfId="0" applyNumberFormat="1" applyFont="1" applyBorder="1" applyAlignment="1">
      <alignment/>
    </xf>
    <xf numFmtId="0" fontId="27" fillId="0" borderId="35" xfId="62" applyFont="1" applyFill="1" applyBorder="1" applyAlignment="1">
      <alignment horizontal="center" vertical="center"/>
      <protection/>
    </xf>
    <xf numFmtId="168" fontId="27" fillId="0" borderId="36" xfId="0" applyNumberFormat="1" applyFont="1" applyBorder="1" applyAlignment="1">
      <alignment/>
    </xf>
    <xf numFmtId="0" fontId="27" fillId="0" borderId="37" xfId="62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justify"/>
    </xf>
    <xf numFmtId="168" fontId="27" fillId="0" borderId="40" xfId="0" applyNumberFormat="1" applyFont="1" applyBorder="1" applyAlignment="1">
      <alignment/>
    </xf>
    <xf numFmtId="0" fontId="28" fillId="0" borderId="41" xfId="61" applyFont="1" applyFill="1" applyBorder="1" applyAlignment="1">
      <alignment/>
      <protection/>
    </xf>
    <xf numFmtId="0" fontId="29" fillId="0" borderId="42" xfId="62" applyFont="1" applyFill="1" applyBorder="1" applyAlignment="1">
      <alignment horizontal="center" vertical="center"/>
      <protection/>
    </xf>
    <xf numFmtId="0" fontId="29" fillId="0" borderId="42" xfId="59" applyFont="1" applyFill="1" applyBorder="1" applyAlignment="1">
      <alignment/>
      <protection/>
    </xf>
    <xf numFmtId="0" fontId="0" fillId="0" borderId="42" xfId="0" applyBorder="1" applyAlignment="1">
      <alignment/>
    </xf>
    <xf numFmtId="168" fontId="28" fillId="0" borderId="43" xfId="0" applyNumberFormat="1" applyFont="1" applyBorder="1" applyAlignment="1">
      <alignment/>
    </xf>
    <xf numFmtId="0" fontId="27" fillId="0" borderId="31" xfId="59" applyFont="1" applyFill="1" applyBorder="1" applyAlignment="1">
      <alignment horizontal="center"/>
      <protection/>
    </xf>
    <xf numFmtId="167" fontId="27" fillId="0" borderId="31" xfId="59" applyNumberFormat="1" applyFont="1" applyFill="1" applyBorder="1" applyAlignment="1">
      <alignment horizontal="center"/>
      <protection/>
    </xf>
    <xf numFmtId="0" fontId="27" fillId="0" borderId="31" xfId="0" applyFont="1" applyBorder="1" applyAlignment="1">
      <alignment/>
    </xf>
    <xf numFmtId="0" fontId="19" fillId="0" borderId="30" xfId="60" applyFont="1" applyBorder="1" applyAlignment="1">
      <alignment horizontal="center" vertical="center"/>
      <protection/>
    </xf>
    <xf numFmtId="0" fontId="27" fillId="0" borderId="38" xfId="59" applyFont="1" applyFill="1" applyBorder="1" applyAlignment="1">
      <alignment horizontal="center"/>
      <protection/>
    </xf>
    <xf numFmtId="167" fontId="27" fillId="0" borderId="38" xfId="59" applyNumberFormat="1" applyFont="1" applyFill="1" applyBorder="1" applyAlignment="1">
      <alignment horizontal="center"/>
      <protection/>
    </xf>
    <xf numFmtId="0" fontId="27" fillId="0" borderId="38" xfId="0" applyFont="1" applyBorder="1" applyAlignment="1">
      <alignment/>
    </xf>
    <xf numFmtId="0" fontId="29" fillId="0" borderId="42" xfId="61" applyFont="1" applyFill="1" applyBorder="1" applyAlignment="1">
      <alignment/>
      <protection/>
    </xf>
    <xf numFmtId="0" fontId="27" fillId="0" borderId="42" xfId="0" applyFont="1" applyBorder="1" applyAlignment="1">
      <alignment/>
    </xf>
    <xf numFmtId="168" fontId="30" fillId="0" borderId="43" xfId="61" applyNumberFormat="1" applyFont="1" applyFill="1" applyBorder="1" applyAlignment="1">
      <alignment horizontal="right"/>
      <protection/>
    </xf>
    <xf numFmtId="0" fontId="27" fillId="0" borderId="33" xfId="59" applyFont="1" applyFill="1" applyBorder="1" applyAlignment="1">
      <alignment horizontal="center"/>
      <protection/>
    </xf>
    <xf numFmtId="168" fontId="31" fillId="0" borderId="34" xfId="0" applyNumberFormat="1" applyFont="1" applyBorder="1" applyAlignment="1">
      <alignment/>
    </xf>
    <xf numFmtId="0" fontId="27" fillId="0" borderId="35" xfId="59" applyFont="1" applyFill="1" applyBorder="1" applyAlignment="1">
      <alignment horizontal="center"/>
      <protection/>
    </xf>
    <xf numFmtId="168" fontId="31" fillId="0" borderId="36" xfId="0" applyNumberFormat="1" applyFont="1" applyBorder="1" applyAlignment="1">
      <alignment/>
    </xf>
    <xf numFmtId="0" fontId="27" fillId="0" borderId="37" xfId="59" applyFont="1" applyFill="1" applyBorder="1" applyAlignment="1">
      <alignment horizontal="center"/>
      <protection/>
    </xf>
    <xf numFmtId="168" fontId="31" fillId="0" borderId="40" xfId="0" applyNumberFormat="1" applyFont="1" applyBorder="1" applyAlignment="1">
      <alignment/>
    </xf>
    <xf numFmtId="0" fontId="0" fillId="0" borderId="44" xfId="0" applyFill="1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45" xfId="0" applyFill="1" applyBorder="1" applyAlignment="1">
      <alignment/>
    </xf>
    <xf numFmtId="14" fontId="0" fillId="0" borderId="46" xfId="0" applyNumberFormat="1" applyBorder="1" applyAlignment="1">
      <alignment/>
    </xf>
    <xf numFmtId="0" fontId="0" fillId="0" borderId="46" xfId="0" applyFill="1" applyBorder="1" applyAlignment="1">
      <alignment/>
    </xf>
    <xf numFmtId="0" fontId="19" fillId="0" borderId="46" xfId="0" applyFont="1" applyBorder="1" applyAlignment="1">
      <alignment horizontal="right"/>
    </xf>
    <xf numFmtId="164" fontId="19" fillId="0" borderId="47" xfId="42" applyFont="1" applyFill="1" applyBorder="1" applyAlignment="1" applyProtection="1">
      <alignment/>
      <protection/>
    </xf>
    <xf numFmtId="0" fontId="32" fillId="0" borderId="20" xfId="57" applyFont="1" applyFill="1" applyBorder="1" applyAlignment="1">
      <alignment horizontal="left" wrapText="1"/>
      <protection/>
    </xf>
    <xf numFmtId="0" fontId="32" fillId="0" borderId="20" xfId="57" applyFont="1" applyFill="1" applyBorder="1" applyAlignment="1">
      <alignment horizontal="center" wrapText="1"/>
      <protection/>
    </xf>
    <xf numFmtId="0" fontId="32" fillId="0" borderId="20" xfId="57" applyFont="1" applyFill="1" applyBorder="1" applyAlignment="1">
      <alignment horizontal="center"/>
      <protection/>
    </xf>
    <xf numFmtId="0" fontId="32" fillId="0" borderId="20" xfId="57" applyFont="1" applyFill="1" applyBorder="1" applyAlignment="1">
      <alignment/>
      <protection/>
    </xf>
    <xf numFmtId="0" fontId="20" fillId="0" borderId="0" xfId="57" applyFont="1">
      <alignment/>
      <protection/>
    </xf>
    <xf numFmtId="14" fontId="14" fillId="0" borderId="48" xfId="0" applyNumberFormat="1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14" fillId="0" borderId="49" xfId="0" applyFont="1" applyBorder="1" applyAlignment="1">
      <alignment horizontal="left" wrapText="1"/>
    </xf>
    <xf numFmtId="4" fontId="14" fillId="0" borderId="50" xfId="0" applyNumberFormat="1" applyFont="1" applyBorder="1" applyAlignment="1">
      <alignment/>
    </xf>
    <xf numFmtId="0" fontId="20" fillId="0" borderId="28" xfId="57" applyFont="1" applyBorder="1" applyAlignment="1">
      <alignment horizontal="center"/>
      <protection/>
    </xf>
    <xf numFmtId="0" fontId="20" fillId="0" borderId="29" xfId="57" applyFont="1" applyBorder="1">
      <alignment/>
      <protection/>
    </xf>
    <xf numFmtId="4" fontId="20" fillId="0" borderId="30" xfId="57" applyNumberFormat="1" applyFont="1" applyBorder="1">
      <alignment/>
      <protection/>
    </xf>
    <xf numFmtId="0" fontId="32" fillId="0" borderId="31" xfId="57" applyFont="1" applyFill="1" applyBorder="1" applyAlignment="1">
      <alignment horizontal="left" wrapText="1"/>
      <protection/>
    </xf>
    <xf numFmtId="0" fontId="32" fillId="0" borderId="31" xfId="57" applyFont="1" applyFill="1" applyBorder="1" applyAlignment="1">
      <alignment horizontal="center" wrapText="1"/>
      <protection/>
    </xf>
    <xf numFmtId="0" fontId="20" fillId="0" borderId="28" xfId="57" applyFont="1" applyBorder="1" applyAlignment="1">
      <alignment horizontal="center"/>
      <protection/>
    </xf>
    <xf numFmtId="0" fontId="20" fillId="0" borderId="29" xfId="57" applyFont="1" applyBorder="1" applyAlignment="1">
      <alignment horizontal="center"/>
      <protection/>
    </xf>
    <xf numFmtId="0" fontId="20" fillId="0" borderId="30" xfId="57" applyFont="1" applyBorder="1" applyAlignment="1">
      <alignment horizontal="center"/>
      <protection/>
    </xf>
    <xf numFmtId="4" fontId="32" fillId="25" borderId="34" xfId="0" applyNumberFormat="1" applyFont="1" applyFill="1" applyBorder="1" applyAlignment="1">
      <alignment/>
    </xf>
    <xf numFmtId="4" fontId="32" fillId="25" borderId="36" xfId="0" applyNumberFormat="1" applyFont="1" applyFill="1" applyBorder="1" applyAlignment="1">
      <alignment/>
    </xf>
    <xf numFmtId="0" fontId="32" fillId="0" borderId="35" xfId="57" applyFont="1" applyFill="1" applyBorder="1" applyAlignment="1">
      <alignment horizontal="center"/>
      <protection/>
    </xf>
    <xf numFmtId="4" fontId="33" fillId="0" borderId="36" xfId="57" applyNumberFormat="1" applyFont="1" applyFill="1" applyBorder="1" applyAlignment="1">
      <alignment/>
      <protection/>
    </xf>
    <xf numFmtId="169" fontId="32" fillId="0" borderId="33" xfId="57" applyNumberFormat="1" applyFont="1" applyFill="1" applyBorder="1" applyAlignment="1">
      <alignment horizontal="center"/>
      <protection/>
    </xf>
    <xf numFmtId="0" fontId="32" fillId="0" borderId="31" xfId="57" applyFont="1" applyFill="1" applyBorder="1" applyAlignment="1">
      <alignment horizontal="center"/>
      <protection/>
    </xf>
    <xf numFmtId="169" fontId="32" fillId="0" borderId="35" xfId="57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32" fillId="0" borderId="51" xfId="0" applyNumberFormat="1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/>
    </xf>
    <xf numFmtId="0" fontId="32" fillId="0" borderId="51" xfId="0" applyFont="1" applyBorder="1" applyAlignment="1">
      <alignment horizontal="center" vertical="center" wrapText="1"/>
    </xf>
    <xf numFmtId="0" fontId="20" fillId="0" borderId="28" xfId="57" applyFont="1" applyBorder="1" applyAlignment="1">
      <alignment horizontal="center"/>
      <protection/>
    </xf>
    <xf numFmtId="0" fontId="20" fillId="0" borderId="29" xfId="57" applyFont="1" applyBorder="1">
      <alignment/>
      <protection/>
    </xf>
    <xf numFmtId="4" fontId="20" fillId="0" borderId="30" xfId="57" applyNumberFormat="1" applyFont="1" applyBorder="1">
      <alignment/>
      <protection/>
    </xf>
    <xf numFmtId="14" fontId="14" fillId="0" borderId="52" xfId="0" applyNumberFormat="1" applyFont="1" applyBorder="1" applyAlignment="1">
      <alignment horizontal="center"/>
    </xf>
    <xf numFmtId="4" fontId="32" fillId="0" borderId="53" xfId="0" applyNumberFormat="1" applyFont="1" applyBorder="1" applyAlignment="1">
      <alignment/>
    </xf>
    <xf numFmtId="0" fontId="21" fillId="0" borderId="54" xfId="57" applyFont="1" applyBorder="1" applyAlignment="1">
      <alignment horizontal="center"/>
      <protection/>
    </xf>
    <xf numFmtId="0" fontId="21" fillId="0" borderId="29" xfId="57" applyFont="1" applyBorder="1" applyAlignment="1">
      <alignment horizontal="center"/>
      <protection/>
    </xf>
    <xf numFmtId="0" fontId="21" fillId="0" borderId="55" xfId="57" applyFont="1" applyBorder="1">
      <alignment/>
      <protection/>
    </xf>
    <xf numFmtId="0" fontId="21" fillId="0" borderId="46" xfId="57" applyFont="1" applyBorder="1" applyAlignment="1">
      <alignment horizontal="center"/>
      <protection/>
    </xf>
    <xf numFmtId="4" fontId="21" fillId="0" borderId="47" xfId="57" applyNumberFormat="1" applyFont="1" applyBorder="1">
      <alignment/>
      <protection/>
    </xf>
    <xf numFmtId="14" fontId="14" fillId="0" borderId="56" xfId="0" applyNumberFormat="1" applyFont="1" applyBorder="1" applyAlignment="1">
      <alignment horizontal="center"/>
    </xf>
    <xf numFmtId="2" fontId="32" fillId="0" borderId="13" xfId="0" applyNumberFormat="1" applyFont="1" applyBorder="1" applyAlignment="1">
      <alignment vertical="center" wrapText="1"/>
    </xf>
    <xf numFmtId="0" fontId="32" fillId="0" borderId="13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2" fontId="32" fillId="0" borderId="49" xfId="0" applyNumberFormat="1" applyFont="1" applyBorder="1" applyAlignment="1">
      <alignment vertical="center" wrapText="1"/>
    </xf>
    <xf numFmtId="0" fontId="32" fillId="0" borderId="49" xfId="0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/>
    </xf>
    <xf numFmtId="14" fontId="14" fillId="0" borderId="57" xfId="0" applyNumberFormat="1" applyFont="1" applyBorder="1" applyAlignment="1">
      <alignment horizontal="center"/>
    </xf>
    <xf numFmtId="4" fontId="32" fillId="0" borderId="50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6" xfId="0" applyFont="1" applyBorder="1" applyAlignment="1">
      <alignment horizontal="center"/>
    </xf>
    <xf numFmtId="170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70" fontId="0" fillId="0" borderId="16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58" xfId="0" applyBorder="1" applyAlignment="1">
      <alignment/>
    </xf>
    <xf numFmtId="170" fontId="0" fillId="0" borderId="5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170" fontId="0" fillId="0" borderId="56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170" fontId="0" fillId="0" borderId="26" xfId="0" applyNumberFormat="1" applyFont="1" applyBorder="1" applyAlignment="1">
      <alignment/>
    </xf>
    <xf numFmtId="0" fontId="0" fillId="0" borderId="60" xfId="0" applyBorder="1" applyAlignment="1">
      <alignment/>
    </xf>
    <xf numFmtId="4" fontId="0" fillId="0" borderId="60" xfId="0" applyNumberFormat="1" applyBorder="1" applyAlignment="1">
      <alignment/>
    </xf>
    <xf numFmtId="170" fontId="0" fillId="0" borderId="61" xfId="0" applyNumberFormat="1" applyFont="1" applyBorder="1" applyAlignment="1">
      <alignment/>
    </xf>
    <xf numFmtId="17" fontId="0" fillId="0" borderId="16" xfId="0" applyNumberFormat="1" applyBorder="1" applyAlignment="1">
      <alignment/>
    </xf>
    <xf numFmtId="0" fontId="0" fillId="0" borderId="62" xfId="0" applyBorder="1" applyAlignment="1">
      <alignment/>
    </xf>
    <xf numFmtId="170" fontId="0" fillId="0" borderId="63" xfId="0" applyNumberFormat="1" applyFont="1" applyBorder="1" applyAlignment="1">
      <alignment/>
    </xf>
    <xf numFmtId="170" fontId="0" fillId="0" borderId="64" xfId="0" applyNumberFormat="1" applyFont="1" applyBorder="1" applyAlignment="1">
      <alignment/>
    </xf>
    <xf numFmtId="170" fontId="0" fillId="0" borderId="65" xfId="0" applyNumberFormat="1" applyFont="1" applyBorder="1" applyAlignment="1">
      <alignment/>
    </xf>
    <xf numFmtId="0" fontId="0" fillId="0" borderId="66" xfId="0" applyFont="1" applyBorder="1" applyAlignment="1">
      <alignment horizontal="left"/>
    </xf>
    <xf numFmtId="0" fontId="19" fillId="0" borderId="67" xfId="0" applyFont="1" applyBorder="1" applyAlignment="1">
      <alignment horizontal="center"/>
    </xf>
    <xf numFmtId="14" fontId="19" fillId="0" borderId="66" xfId="0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Border="1" applyAlignment="1">
      <alignment/>
    </xf>
    <xf numFmtId="0" fontId="0" fillId="0" borderId="57" xfId="0" applyFont="1" applyBorder="1" applyAlignment="1">
      <alignment/>
    </xf>
    <xf numFmtId="0" fontId="0" fillId="0" borderId="70" xfId="0" applyBorder="1" applyAlignment="1">
      <alignment/>
    </xf>
    <xf numFmtId="0" fontId="19" fillId="0" borderId="66" xfId="0" applyFont="1" applyBorder="1" applyAlignment="1">
      <alignment/>
    </xf>
    <xf numFmtId="0" fontId="19" fillId="0" borderId="71" xfId="0" applyFont="1" applyBorder="1" applyAlignment="1">
      <alignment/>
    </xf>
    <xf numFmtId="0" fontId="0" fillId="0" borderId="72" xfId="0" applyBorder="1" applyAlignment="1">
      <alignment/>
    </xf>
    <xf numFmtId="0" fontId="0" fillId="0" borderId="71" xfId="0" applyFont="1" applyBorder="1" applyAlignment="1">
      <alignment/>
    </xf>
    <xf numFmtId="3" fontId="0" fillId="0" borderId="73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73" xfId="0" applyFont="1" applyBorder="1" applyAlignment="1">
      <alignment/>
    </xf>
    <xf numFmtId="0" fontId="19" fillId="0" borderId="74" xfId="0" applyFont="1" applyBorder="1" applyAlignment="1">
      <alignment/>
    </xf>
    <xf numFmtId="0" fontId="0" fillId="0" borderId="68" xfId="0" applyBorder="1" applyAlignment="1">
      <alignment/>
    </xf>
    <xf numFmtId="3" fontId="0" fillId="0" borderId="69" xfId="0" applyNumberFormat="1" applyFont="1" applyBorder="1" applyAlignment="1">
      <alignment/>
    </xf>
    <xf numFmtId="14" fontId="19" fillId="0" borderId="66" xfId="0" applyNumberFormat="1" applyFont="1" applyBorder="1" applyAlignment="1">
      <alignment horizontal="left"/>
    </xf>
    <xf numFmtId="0" fontId="19" fillId="0" borderId="52" xfId="0" applyFont="1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4" fontId="19" fillId="0" borderId="52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73" xfId="0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0" fontId="0" fillId="0" borderId="76" xfId="0" applyNumberFormat="1" applyFont="1" applyBorder="1" applyAlignment="1">
      <alignment/>
    </xf>
    <xf numFmtId="3" fontId="0" fillId="0" borderId="77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82"/>
  <sheetViews>
    <sheetView zoomScalePageLayoutView="0" workbookViewId="0" topLeftCell="C1">
      <selection activeCell="O36" sqref="O36"/>
    </sheetView>
  </sheetViews>
  <sheetFormatPr defaultColWidth="9.140625" defaultRowHeight="12.75"/>
  <cols>
    <col min="1" max="2" width="0" style="0" hidden="1" customWidth="1"/>
    <col min="3" max="3" width="18.8515625" style="0" customWidth="1"/>
    <col min="4" max="4" width="11.28125" style="0" customWidth="1"/>
    <col min="5" max="5" width="8.28125" style="0" customWidth="1"/>
    <col min="6" max="6" width="21.00390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2" t="s">
        <v>33</v>
      </c>
      <c r="G6" s="51" t="s">
        <v>192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180" t="s">
        <v>256</v>
      </c>
      <c r="D9" s="157"/>
      <c r="E9" s="157"/>
      <c r="F9" s="158">
        <v>151209280</v>
      </c>
      <c r="G9" s="181"/>
    </row>
    <row r="10" spans="3:7" ht="12.75">
      <c r="C10" s="182" t="s">
        <v>257</v>
      </c>
      <c r="D10" s="159" t="s">
        <v>258</v>
      </c>
      <c r="E10" s="31"/>
      <c r="F10" s="160"/>
      <c r="G10" s="183"/>
    </row>
    <row r="11" spans="3:7" ht="12.75">
      <c r="C11" s="182"/>
      <c r="D11" s="159"/>
      <c r="E11" s="31"/>
      <c r="F11" s="160"/>
      <c r="G11" s="183"/>
    </row>
    <row r="12" spans="3:7" ht="13.5" thickBot="1">
      <c r="C12" s="184" t="s">
        <v>259</v>
      </c>
      <c r="D12" s="162"/>
      <c r="E12" s="163"/>
      <c r="F12" s="164">
        <f>SUM(F9:F11)</f>
        <v>151209280</v>
      </c>
      <c r="G12" s="185"/>
    </row>
    <row r="13" spans="3:7" ht="12.75">
      <c r="C13" s="186" t="s">
        <v>260</v>
      </c>
      <c r="D13" s="165"/>
      <c r="E13" s="166"/>
      <c r="F13" s="167">
        <v>5100512</v>
      </c>
      <c r="G13" s="187"/>
    </row>
    <row r="14" spans="3:7" ht="12.75">
      <c r="C14" s="188" t="s">
        <v>261</v>
      </c>
      <c r="D14" s="159" t="s">
        <v>258</v>
      </c>
      <c r="E14" s="31"/>
      <c r="F14" s="160"/>
      <c r="G14" s="183"/>
    </row>
    <row r="15" spans="3:7" ht="12.75" hidden="1">
      <c r="C15" s="188"/>
      <c r="D15" s="31"/>
      <c r="E15" s="31"/>
      <c r="F15" s="160"/>
      <c r="G15" s="183"/>
    </row>
    <row r="16" spans="3:7" ht="12.75" hidden="1">
      <c r="C16" s="189"/>
      <c r="D16" s="34"/>
      <c r="E16" s="34"/>
      <c r="F16" s="168"/>
      <c r="G16" s="190"/>
    </row>
    <row r="17" spans="3:7" ht="12.75" hidden="1">
      <c r="C17" s="189"/>
      <c r="D17" s="34"/>
      <c r="E17" s="34"/>
      <c r="F17" s="168"/>
      <c r="G17" s="190"/>
    </row>
    <row r="18" spans="3:7" ht="13.5" hidden="1" thickBot="1">
      <c r="C18" s="184" t="s">
        <v>262</v>
      </c>
      <c r="D18" s="163"/>
      <c r="E18" s="163"/>
      <c r="F18" s="164">
        <f>SUM(F13:F17)</f>
        <v>5100512</v>
      </c>
      <c r="G18" s="185"/>
    </row>
    <row r="19" spans="3:7" ht="12.75" hidden="1">
      <c r="C19" s="186" t="s">
        <v>263</v>
      </c>
      <c r="D19" s="165"/>
      <c r="E19" s="166"/>
      <c r="F19" s="167">
        <v>693150</v>
      </c>
      <c r="G19" s="187"/>
    </row>
    <row r="20" spans="3:7" ht="12.75" hidden="1">
      <c r="C20" s="188" t="s">
        <v>264</v>
      </c>
      <c r="D20" s="159" t="s">
        <v>258</v>
      </c>
      <c r="E20" s="31">
        <v>24</v>
      </c>
      <c r="F20" s="160">
        <v>9984</v>
      </c>
      <c r="G20" s="183"/>
    </row>
    <row r="21" spans="3:7" ht="12.75" hidden="1">
      <c r="C21" s="188"/>
      <c r="D21" s="31"/>
      <c r="E21" s="31"/>
      <c r="F21" s="160"/>
      <c r="G21" s="183"/>
    </row>
    <row r="22" spans="3:7" ht="12.75" hidden="1">
      <c r="C22" s="189"/>
      <c r="D22" s="34"/>
      <c r="E22" s="34"/>
      <c r="F22" s="168"/>
      <c r="G22" s="190"/>
    </row>
    <row r="23" spans="3:7" ht="12.75">
      <c r="C23" s="189"/>
      <c r="D23" s="34"/>
      <c r="E23" s="34"/>
      <c r="F23" s="168"/>
      <c r="G23" s="190"/>
    </row>
    <row r="24" spans="3:7" ht="13.5" thickBot="1">
      <c r="C24" s="184" t="s">
        <v>265</v>
      </c>
      <c r="D24" s="163"/>
      <c r="E24" s="163"/>
      <c r="F24" s="164">
        <f>SUM(F19:F23)</f>
        <v>703134</v>
      </c>
      <c r="G24" s="185"/>
    </row>
    <row r="25" spans="3:7" ht="12.75">
      <c r="C25" s="191" t="s">
        <v>266</v>
      </c>
      <c r="D25" s="170"/>
      <c r="E25" s="170"/>
      <c r="F25" s="171">
        <v>1496812</v>
      </c>
      <c r="G25" s="192"/>
    </row>
    <row r="26" spans="3:7" ht="12.75">
      <c r="C26" s="188" t="s">
        <v>267</v>
      </c>
      <c r="D26" s="159" t="s">
        <v>258</v>
      </c>
      <c r="E26" s="172"/>
      <c r="F26" s="173"/>
      <c r="G26" s="183"/>
    </row>
    <row r="27" spans="3:7" ht="12.75">
      <c r="C27" s="189"/>
      <c r="D27" s="169"/>
      <c r="E27" s="169"/>
      <c r="F27" s="168"/>
      <c r="G27" s="190"/>
    </row>
    <row r="28" spans="3:7" ht="13.5" thickBot="1">
      <c r="C28" s="184" t="s">
        <v>268</v>
      </c>
      <c r="D28" s="161"/>
      <c r="E28" s="161"/>
      <c r="F28" s="164">
        <f>SUM(F25:F27)</f>
        <v>1496812</v>
      </c>
      <c r="G28" s="185"/>
    </row>
    <row r="29" spans="3:7" ht="12.75">
      <c r="C29" s="191" t="s">
        <v>269</v>
      </c>
      <c r="D29" s="169"/>
      <c r="E29" s="169"/>
      <c r="F29" s="168">
        <v>322112</v>
      </c>
      <c r="G29" s="190"/>
    </row>
    <row r="30" spans="3:7" ht="12.75">
      <c r="C30" s="189" t="s">
        <v>270</v>
      </c>
      <c r="D30" s="159" t="s">
        <v>258</v>
      </c>
      <c r="E30" s="31">
        <v>24</v>
      </c>
      <c r="F30" s="160">
        <v>6656</v>
      </c>
      <c r="G30" s="183"/>
    </row>
    <row r="31" spans="3:7" ht="12.75">
      <c r="C31" s="189"/>
      <c r="D31" s="169"/>
      <c r="E31" s="169"/>
      <c r="F31" s="168"/>
      <c r="G31" s="190"/>
    </row>
    <row r="32" spans="3:7" ht="13.5" thickBot="1">
      <c r="C32" s="184" t="s">
        <v>271</v>
      </c>
      <c r="D32" s="161"/>
      <c r="E32" s="161"/>
      <c r="F32" s="164">
        <f>SUM(F29:F31)</f>
        <v>328768</v>
      </c>
      <c r="G32" s="185"/>
    </row>
    <row r="33" spans="3:7" ht="12.75">
      <c r="C33" s="193" t="s">
        <v>272</v>
      </c>
      <c r="D33" s="170"/>
      <c r="E33" s="170"/>
      <c r="F33" s="171">
        <v>1243012.27</v>
      </c>
      <c r="G33" s="194"/>
    </row>
    <row r="34" spans="3:7" ht="12.75">
      <c r="C34" s="188" t="s">
        <v>273</v>
      </c>
      <c r="D34" s="159" t="s">
        <v>258</v>
      </c>
      <c r="E34" s="169">
        <v>23</v>
      </c>
      <c r="F34" s="160">
        <v>1000</v>
      </c>
      <c r="G34" s="183"/>
    </row>
    <row r="35" spans="3:7" ht="12.75">
      <c r="C35" s="195"/>
      <c r="D35" s="31"/>
      <c r="E35" s="31">
        <v>24</v>
      </c>
      <c r="F35" s="174">
        <v>204.9</v>
      </c>
      <c r="G35" s="183"/>
    </row>
    <row r="36" spans="3:7" ht="12.75">
      <c r="C36" s="195"/>
      <c r="D36" s="175"/>
      <c r="E36" s="34">
        <v>24</v>
      </c>
      <c r="F36" s="174">
        <f>-12874.37</f>
        <v>-12874.37</v>
      </c>
      <c r="G36" s="183"/>
    </row>
    <row r="37" spans="3:7" ht="12.75">
      <c r="C37" s="195"/>
      <c r="D37" s="175"/>
      <c r="E37" s="34">
        <v>30</v>
      </c>
      <c r="F37" s="174">
        <v>1000</v>
      </c>
      <c r="G37" s="183"/>
    </row>
    <row r="38" spans="3:7" ht="12.75">
      <c r="C38" s="195"/>
      <c r="D38" s="175"/>
      <c r="E38" s="34">
        <v>30</v>
      </c>
      <c r="F38" s="174">
        <f>-135.19</f>
        <v>-135.19</v>
      </c>
      <c r="G38" s="183"/>
    </row>
    <row r="39" spans="3:7" ht="12.75">
      <c r="C39" s="195"/>
      <c r="D39" s="31"/>
      <c r="E39" s="176">
        <v>31</v>
      </c>
      <c r="F39" s="160">
        <f>-126759.25+54205.73</f>
        <v>-72553.51999999999</v>
      </c>
      <c r="G39" s="183"/>
    </row>
    <row r="40" spans="3:7" ht="13.5" thickBot="1">
      <c r="C40" s="196" t="s">
        <v>274</v>
      </c>
      <c r="D40" s="161"/>
      <c r="E40" s="161"/>
      <c r="F40" s="164">
        <f>SUM(F33:F39)</f>
        <v>1159654.0899999999</v>
      </c>
      <c r="G40" s="197"/>
    </row>
    <row r="41" spans="3:7" ht="12.75">
      <c r="C41" s="191" t="s">
        <v>275</v>
      </c>
      <c r="D41" s="170"/>
      <c r="E41" s="170"/>
      <c r="F41" s="171">
        <v>5057319</v>
      </c>
      <c r="G41" s="192"/>
    </row>
    <row r="42" spans="3:7" ht="12.75">
      <c r="C42" s="198" t="s">
        <v>276</v>
      </c>
      <c r="D42" s="159" t="s">
        <v>258</v>
      </c>
      <c r="E42" s="172"/>
      <c r="F42" s="173"/>
      <c r="G42" s="183"/>
    </row>
    <row r="43" spans="3:7" ht="12.75">
      <c r="C43" s="189"/>
      <c r="D43" s="169"/>
      <c r="E43" s="169"/>
      <c r="F43" s="168"/>
      <c r="G43" s="190"/>
    </row>
    <row r="44" spans="3:7" ht="13.5" thickBot="1">
      <c r="C44" s="184" t="s">
        <v>277</v>
      </c>
      <c r="D44" s="161"/>
      <c r="E44" s="161"/>
      <c r="F44" s="164">
        <f>SUM(F41:F43)</f>
        <v>5057319</v>
      </c>
      <c r="G44" s="185"/>
    </row>
    <row r="45" spans="3:7" ht="12.75">
      <c r="C45" s="193" t="s">
        <v>278</v>
      </c>
      <c r="D45" s="170"/>
      <c r="E45" s="170"/>
      <c r="F45" s="171">
        <v>1587311</v>
      </c>
      <c r="G45" s="194"/>
    </row>
    <row r="46" spans="3:7" ht="12.75">
      <c r="C46" s="199" t="s">
        <v>279</v>
      </c>
      <c r="D46" s="159" t="s">
        <v>258</v>
      </c>
      <c r="E46" s="159"/>
      <c r="F46" s="160"/>
      <c r="G46" s="183"/>
    </row>
    <row r="47" spans="3:7" ht="12.75">
      <c r="C47" s="188"/>
      <c r="D47" s="169"/>
      <c r="E47" s="169"/>
      <c r="F47" s="168"/>
      <c r="G47" s="183"/>
    </row>
    <row r="48" spans="3:7" ht="13.5" thickBot="1">
      <c r="C48" s="184" t="s">
        <v>280</v>
      </c>
      <c r="D48" s="161"/>
      <c r="E48" s="161"/>
      <c r="F48" s="164">
        <f>SUM(F45:F47)</f>
        <v>1587311</v>
      </c>
      <c r="G48" s="183"/>
    </row>
    <row r="49" spans="3:7" ht="12.75">
      <c r="C49" s="193" t="s">
        <v>285</v>
      </c>
      <c r="D49" s="170"/>
      <c r="E49" s="170"/>
      <c r="F49" s="171">
        <v>2234050</v>
      </c>
      <c r="G49" s="194"/>
    </row>
    <row r="50" spans="3:7" ht="12.75">
      <c r="C50" s="199" t="s">
        <v>286</v>
      </c>
      <c r="D50" s="159" t="s">
        <v>258</v>
      </c>
      <c r="E50" s="159">
        <v>24</v>
      </c>
      <c r="F50" s="168">
        <f>-7250</f>
        <v>-7250</v>
      </c>
      <c r="G50" s="183"/>
    </row>
    <row r="51" spans="3:7" ht="12.75">
      <c r="C51" s="199"/>
      <c r="D51" s="159"/>
      <c r="E51" s="159">
        <v>31</v>
      </c>
      <c r="F51" s="168">
        <f>31900</f>
        <v>31900</v>
      </c>
      <c r="G51" s="183"/>
    </row>
    <row r="52" spans="3:7" ht="12.75">
      <c r="C52" s="199"/>
      <c r="D52" s="159"/>
      <c r="E52" s="159"/>
      <c r="F52" s="168"/>
      <c r="G52" s="183"/>
    </row>
    <row r="53" spans="3:7" ht="13.5" thickBot="1">
      <c r="C53" s="184" t="s">
        <v>287</v>
      </c>
      <c r="D53" s="161"/>
      <c r="E53" s="161"/>
      <c r="F53" s="164">
        <f>SUM(F49:F52)</f>
        <v>2258700</v>
      </c>
      <c r="G53" s="200"/>
    </row>
    <row r="54" spans="3:7" ht="12.75">
      <c r="C54" s="193" t="s">
        <v>281</v>
      </c>
      <c r="D54" s="170"/>
      <c r="E54" s="170"/>
      <c r="F54" s="177">
        <v>25469</v>
      </c>
      <c r="G54" s="201"/>
    </row>
    <row r="55" spans="3:7" ht="12.75">
      <c r="C55" s="202" t="s">
        <v>288</v>
      </c>
      <c r="D55" s="159" t="s">
        <v>258</v>
      </c>
      <c r="E55" s="159"/>
      <c r="F55" s="178"/>
      <c r="G55" s="201"/>
    </row>
    <row r="56" spans="3:7" ht="12.75">
      <c r="C56" s="189"/>
      <c r="D56" s="169"/>
      <c r="E56" s="169"/>
      <c r="F56" s="178"/>
      <c r="G56" s="201"/>
    </row>
    <row r="57" spans="3:7" ht="13.5" thickBot="1">
      <c r="C57" s="184" t="s">
        <v>289</v>
      </c>
      <c r="D57" s="161"/>
      <c r="E57" s="161"/>
      <c r="F57" s="179">
        <f>SUM(F54:F56)</f>
        <v>25469</v>
      </c>
      <c r="G57" s="201"/>
    </row>
    <row r="58" spans="3:7" ht="12.75">
      <c r="C58" s="193" t="s">
        <v>282</v>
      </c>
      <c r="D58" s="170"/>
      <c r="E58" s="170"/>
      <c r="F58" s="177">
        <v>802</v>
      </c>
      <c r="G58" s="201"/>
    </row>
    <row r="59" spans="3:7" ht="12.75">
      <c r="C59" s="202" t="s">
        <v>290</v>
      </c>
      <c r="D59" s="159" t="s">
        <v>258</v>
      </c>
      <c r="E59" s="159"/>
      <c r="F59" s="178"/>
      <c r="G59" s="201"/>
    </row>
    <row r="60" spans="3:7" ht="12.75">
      <c r="C60" s="189"/>
      <c r="D60" s="169"/>
      <c r="E60" s="169"/>
      <c r="F60" s="178"/>
      <c r="G60" s="201"/>
    </row>
    <row r="61" spans="3:7" ht="13.5" thickBot="1">
      <c r="C61" s="184" t="s">
        <v>291</v>
      </c>
      <c r="D61" s="161"/>
      <c r="E61" s="161"/>
      <c r="F61" s="179">
        <f>SUM(F58:F60)</f>
        <v>802</v>
      </c>
      <c r="G61" s="201"/>
    </row>
    <row r="62" spans="3:7" ht="12.75">
      <c r="C62" s="193" t="s">
        <v>283</v>
      </c>
      <c r="D62" s="170"/>
      <c r="E62" s="170"/>
      <c r="F62" s="177">
        <v>8334</v>
      </c>
      <c r="G62" s="201"/>
    </row>
    <row r="63" spans="3:7" ht="12.75">
      <c r="C63" s="202" t="s">
        <v>292</v>
      </c>
      <c r="D63" s="159" t="s">
        <v>258</v>
      </c>
      <c r="E63" s="159"/>
      <c r="F63" s="178"/>
      <c r="G63" s="201"/>
    </row>
    <row r="64" spans="3:7" ht="12.75">
      <c r="C64" s="189"/>
      <c r="D64" s="169"/>
      <c r="E64" s="169"/>
      <c r="F64" s="178"/>
      <c r="G64" s="201"/>
    </row>
    <row r="65" spans="3:7" ht="13.5" thickBot="1">
      <c r="C65" s="184" t="s">
        <v>291</v>
      </c>
      <c r="D65" s="161"/>
      <c r="E65" s="161"/>
      <c r="F65" s="179">
        <f>SUM(F62:F64)</f>
        <v>8334</v>
      </c>
      <c r="G65" s="201"/>
    </row>
    <row r="66" spans="3:7" ht="12.75">
      <c r="C66" s="193" t="s">
        <v>284</v>
      </c>
      <c r="D66" s="170"/>
      <c r="E66" s="170"/>
      <c r="F66" s="177">
        <v>239</v>
      </c>
      <c r="G66" s="201"/>
    </row>
    <row r="67" spans="3:7" ht="12.75">
      <c r="C67" s="202" t="s">
        <v>293</v>
      </c>
      <c r="D67" s="159" t="s">
        <v>258</v>
      </c>
      <c r="E67" s="159"/>
      <c r="F67" s="178"/>
      <c r="G67" s="201"/>
    </row>
    <row r="68" spans="3:7" ht="12.75">
      <c r="C68" s="189"/>
      <c r="D68" s="169"/>
      <c r="E68" s="169"/>
      <c r="F68" s="178"/>
      <c r="G68" s="201"/>
    </row>
    <row r="69" spans="3:7" ht="13.5" thickBot="1">
      <c r="C69" s="184"/>
      <c r="D69" s="161"/>
      <c r="E69" s="161"/>
      <c r="F69" s="179">
        <f>SUM(F66:F68)</f>
        <v>239</v>
      </c>
      <c r="G69" s="201"/>
    </row>
    <row r="70" spans="3:7" ht="12.75">
      <c r="C70" s="193" t="s">
        <v>294</v>
      </c>
      <c r="D70" s="170"/>
      <c r="E70" s="170"/>
      <c r="F70" s="177">
        <v>1249</v>
      </c>
      <c r="G70" s="201"/>
    </row>
    <row r="71" spans="3:7" ht="12.75">
      <c r="C71" s="202" t="s">
        <v>295</v>
      </c>
      <c r="D71" s="159" t="s">
        <v>258</v>
      </c>
      <c r="E71" s="159"/>
      <c r="F71" s="178"/>
      <c r="G71" s="201"/>
    </row>
    <row r="72" spans="3:7" ht="12.75">
      <c r="C72" s="189"/>
      <c r="D72" s="169"/>
      <c r="E72" s="169"/>
      <c r="F72" s="178"/>
      <c r="G72" s="201"/>
    </row>
    <row r="73" spans="3:7" ht="13.5" thickBot="1">
      <c r="C73" s="184" t="s">
        <v>291</v>
      </c>
      <c r="D73" s="161"/>
      <c r="E73" s="161"/>
      <c r="F73" s="179">
        <f>SUM(F70:F72)</f>
        <v>1249</v>
      </c>
      <c r="G73" s="201"/>
    </row>
    <row r="74" spans="3:7" ht="12.75">
      <c r="C74" s="193" t="s">
        <v>296</v>
      </c>
      <c r="D74" s="170"/>
      <c r="E74" s="170"/>
      <c r="F74" s="177">
        <v>3675993</v>
      </c>
      <c r="G74" s="203"/>
    </row>
    <row r="75" spans="3:7" ht="12.75">
      <c r="C75" s="202" t="s">
        <v>297</v>
      </c>
      <c r="D75" s="159" t="s">
        <v>258</v>
      </c>
      <c r="E75" s="159">
        <v>24</v>
      </c>
      <c r="F75" s="168">
        <v>374</v>
      </c>
      <c r="G75" s="204"/>
    </row>
    <row r="76" spans="3:7" ht="12.75">
      <c r="C76" s="189"/>
      <c r="D76" s="169"/>
      <c r="E76" s="169"/>
      <c r="F76" s="168"/>
      <c r="G76" s="183"/>
    </row>
    <row r="77" spans="3:7" ht="13.5" thickBot="1">
      <c r="C77" s="184" t="s">
        <v>298</v>
      </c>
      <c r="D77" s="161"/>
      <c r="E77" s="161"/>
      <c r="F77" s="164">
        <f>SUM(F74:F76)</f>
        <v>3676367</v>
      </c>
      <c r="G77" s="197"/>
    </row>
    <row r="78" spans="3:7" ht="12.75">
      <c r="C78" s="193" t="s">
        <v>299</v>
      </c>
      <c r="D78" s="170"/>
      <c r="E78" s="170"/>
      <c r="F78" s="171">
        <v>1288315</v>
      </c>
      <c r="G78" s="194"/>
    </row>
    <row r="79" spans="3:7" ht="12.75">
      <c r="C79" s="202" t="s">
        <v>300</v>
      </c>
      <c r="D79" s="159" t="s">
        <v>258</v>
      </c>
      <c r="E79" s="159"/>
      <c r="F79" s="168"/>
      <c r="G79" s="183"/>
    </row>
    <row r="80" spans="3:7" ht="12.75">
      <c r="C80" s="199"/>
      <c r="D80" s="159"/>
      <c r="E80" s="159"/>
      <c r="F80" s="168"/>
      <c r="G80" s="183"/>
    </row>
    <row r="81" spans="3:7" ht="12.75">
      <c r="C81" s="189"/>
      <c r="D81" s="169"/>
      <c r="E81" s="169"/>
      <c r="F81" s="168"/>
      <c r="G81" s="183"/>
    </row>
    <row r="82" spans="3:7" ht="13.5" thickBot="1">
      <c r="C82" s="205" t="s">
        <v>301</v>
      </c>
      <c r="D82" s="206"/>
      <c r="E82" s="206"/>
      <c r="F82" s="207">
        <f>SUM(F78:F81)</f>
        <v>1288315</v>
      </c>
      <c r="G82" s="2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67">
      <selection activeCell="E104" sqref="E10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33</v>
      </c>
      <c r="E5" s="51" t="str">
        <f>personal!G6</f>
        <v>23-31 decembrie 2019</v>
      </c>
    </row>
    <row r="6" ht="13.5" thickBot="1"/>
    <row r="7" spans="1:6" ht="68.25" customHeight="1" thickBot="1">
      <c r="A7" s="57" t="s">
        <v>9</v>
      </c>
      <c r="B7" s="58" t="s">
        <v>10</v>
      </c>
      <c r="C7" s="59" t="s">
        <v>11</v>
      </c>
      <c r="D7" s="58" t="s">
        <v>12</v>
      </c>
      <c r="E7" s="58" t="s">
        <v>13</v>
      </c>
      <c r="F7" s="60" t="s">
        <v>14</v>
      </c>
    </row>
    <row r="8" spans="1:6" ht="12.75">
      <c r="A8" s="52">
        <v>1</v>
      </c>
      <c r="B8" s="53" t="s">
        <v>34</v>
      </c>
      <c r="C8" s="54">
        <v>9516</v>
      </c>
      <c r="D8" s="55" t="s">
        <v>35</v>
      </c>
      <c r="E8" s="55" t="s">
        <v>36</v>
      </c>
      <c r="F8" s="56">
        <v>11233.96</v>
      </c>
    </row>
    <row r="9" spans="1:6" ht="12.75">
      <c r="A9" s="44">
        <v>2</v>
      </c>
      <c r="B9" s="45" t="s">
        <v>34</v>
      </c>
      <c r="C9" s="46">
        <v>9518</v>
      </c>
      <c r="D9" s="32" t="s">
        <v>37</v>
      </c>
      <c r="E9" s="32" t="s">
        <v>38</v>
      </c>
      <c r="F9" s="33">
        <v>894.55</v>
      </c>
    </row>
    <row r="10" spans="1:6" ht="12.75">
      <c r="A10" s="47">
        <v>3</v>
      </c>
      <c r="B10" s="45" t="s">
        <v>34</v>
      </c>
      <c r="C10" s="48">
        <v>9515</v>
      </c>
      <c r="D10" s="31" t="s">
        <v>39</v>
      </c>
      <c r="E10" s="31" t="s">
        <v>40</v>
      </c>
      <c r="F10" s="33">
        <v>5839.7</v>
      </c>
    </row>
    <row r="11" spans="1:6" ht="12.75">
      <c r="A11" s="47">
        <v>4</v>
      </c>
      <c r="B11" s="45" t="s">
        <v>34</v>
      </c>
      <c r="C11" s="48">
        <v>9504</v>
      </c>
      <c r="D11" s="31" t="s">
        <v>41</v>
      </c>
      <c r="E11" s="31" t="s">
        <v>42</v>
      </c>
      <c r="F11" s="33">
        <v>41303</v>
      </c>
    </row>
    <row r="12" spans="1:6" ht="12.75">
      <c r="A12" s="47">
        <f aca="true" t="shared" si="0" ref="A12:A75">A11+1</f>
        <v>5</v>
      </c>
      <c r="B12" s="45" t="s">
        <v>34</v>
      </c>
      <c r="C12" s="48">
        <v>9496</v>
      </c>
      <c r="D12" s="31" t="s">
        <v>43</v>
      </c>
      <c r="E12" s="31" t="s">
        <v>44</v>
      </c>
      <c r="F12" s="33">
        <v>106041.24</v>
      </c>
    </row>
    <row r="13" spans="1:6" ht="12.75">
      <c r="A13" s="47">
        <f t="shared" si="0"/>
        <v>6</v>
      </c>
      <c r="B13" s="45" t="s">
        <v>34</v>
      </c>
      <c r="C13" s="48">
        <v>9517</v>
      </c>
      <c r="D13" s="31" t="s">
        <v>45</v>
      </c>
      <c r="E13" s="31" t="s">
        <v>46</v>
      </c>
      <c r="F13" s="33">
        <v>952</v>
      </c>
    </row>
    <row r="14" spans="1:6" ht="12.75">
      <c r="A14" s="47">
        <f t="shared" si="0"/>
        <v>7</v>
      </c>
      <c r="B14" s="45" t="s">
        <v>34</v>
      </c>
      <c r="C14" s="48">
        <v>9498</v>
      </c>
      <c r="D14" s="31" t="s">
        <v>47</v>
      </c>
      <c r="E14" s="31" t="s">
        <v>48</v>
      </c>
      <c r="F14" s="33">
        <v>642</v>
      </c>
    </row>
    <row r="15" spans="1:6" ht="12.75">
      <c r="A15" s="47">
        <f t="shared" si="0"/>
        <v>8</v>
      </c>
      <c r="B15" s="45" t="s">
        <v>34</v>
      </c>
      <c r="C15" s="48">
        <v>9519</v>
      </c>
      <c r="D15" s="31" t="s">
        <v>49</v>
      </c>
      <c r="E15" s="31" t="s">
        <v>50</v>
      </c>
      <c r="F15" s="33">
        <v>6423.62</v>
      </c>
    </row>
    <row r="16" spans="1:6" ht="12.75">
      <c r="A16" s="47">
        <f t="shared" si="0"/>
        <v>9</v>
      </c>
      <c r="B16" s="45" t="s">
        <v>34</v>
      </c>
      <c r="C16" s="48">
        <v>9508</v>
      </c>
      <c r="D16" s="31" t="s">
        <v>51</v>
      </c>
      <c r="E16" s="31" t="s">
        <v>105</v>
      </c>
      <c r="F16" s="33">
        <v>1632.33</v>
      </c>
    </row>
    <row r="17" spans="1:6" ht="12.75">
      <c r="A17" s="47">
        <f t="shared" si="0"/>
        <v>10</v>
      </c>
      <c r="B17" s="45" t="s">
        <v>34</v>
      </c>
      <c r="C17" s="48">
        <v>9507</v>
      </c>
      <c r="D17" s="31" t="s">
        <v>52</v>
      </c>
      <c r="E17" s="31" t="s">
        <v>105</v>
      </c>
      <c r="F17" s="33">
        <v>3406.26</v>
      </c>
    </row>
    <row r="18" spans="1:6" ht="12.75">
      <c r="A18" s="47">
        <f t="shared" si="0"/>
        <v>11</v>
      </c>
      <c r="B18" s="45" t="s">
        <v>34</v>
      </c>
      <c r="C18" s="48">
        <v>9502</v>
      </c>
      <c r="D18" s="31" t="s">
        <v>53</v>
      </c>
      <c r="E18" s="31" t="s">
        <v>54</v>
      </c>
      <c r="F18" s="33">
        <v>238.34</v>
      </c>
    </row>
    <row r="19" spans="1:6" ht="12.75">
      <c r="A19" s="47">
        <f t="shared" si="0"/>
        <v>12</v>
      </c>
      <c r="B19" s="45" t="s">
        <v>34</v>
      </c>
      <c r="C19" s="48">
        <v>9514</v>
      </c>
      <c r="D19" s="31" t="s">
        <v>55</v>
      </c>
      <c r="E19" s="31" t="s">
        <v>56</v>
      </c>
      <c r="F19" s="33">
        <v>224.91</v>
      </c>
    </row>
    <row r="20" spans="1:6" ht="12.75">
      <c r="A20" s="47">
        <f t="shared" si="0"/>
        <v>13</v>
      </c>
      <c r="B20" s="45" t="s">
        <v>34</v>
      </c>
      <c r="C20" s="48">
        <v>9499</v>
      </c>
      <c r="D20" s="31" t="s">
        <v>57</v>
      </c>
      <c r="E20" s="31" t="s">
        <v>58</v>
      </c>
      <c r="F20" s="33">
        <v>418.82</v>
      </c>
    </row>
    <row r="21" spans="1:6" ht="12.75">
      <c r="A21" s="47">
        <f t="shared" si="0"/>
        <v>14</v>
      </c>
      <c r="B21" s="45" t="s">
        <v>34</v>
      </c>
      <c r="C21" s="48">
        <v>9527</v>
      </c>
      <c r="D21" s="31" t="s">
        <v>59</v>
      </c>
      <c r="E21" s="31" t="s">
        <v>60</v>
      </c>
      <c r="F21" s="33">
        <v>258</v>
      </c>
    </row>
    <row r="22" spans="1:6" ht="12.75">
      <c r="A22" s="47">
        <f t="shared" si="0"/>
        <v>15</v>
      </c>
      <c r="B22" s="49" t="s">
        <v>34</v>
      </c>
      <c r="C22" s="50">
        <v>2503</v>
      </c>
      <c r="D22" s="34" t="s">
        <v>53</v>
      </c>
      <c r="E22" s="34" t="s">
        <v>54</v>
      </c>
      <c r="F22" s="35">
        <v>1611.41</v>
      </c>
    </row>
    <row r="23" spans="1:6" ht="12.75">
      <c r="A23" s="47">
        <f t="shared" si="0"/>
        <v>16</v>
      </c>
      <c r="B23" s="45" t="s">
        <v>34</v>
      </c>
      <c r="C23" s="46">
        <v>9501</v>
      </c>
      <c r="D23" s="31" t="s">
        <v>194</v>
      </c>
      <c r="E23" s="31" t="s">
        <v>61</v>
      </c>
      <c r="F23" s="33">
        <v>5712</v>
      </c>
    </row>
    <row r="24" spans="1:6" ht="12.75">
      <c r="A24" s="47">
        <f t="shared" si="0"/>
        <v>17</v>
      </c>
      <c r="B24" s="45" t="s">
        <v>34</v>
      </c>
      <c r="C24" s="46">
        <v>9500</v>
      </c>
      <c r="D24" s="31" t="s">
        <v>62</v>
      </c>
      <c r="E24" s="31" t="s">
        <v>195</v>
      </c>
      <c r="F24" s="33">
        <v>1830</v>
      </c>
    </row>
    <row r="25" spans="1:6" ht="12.75">
      <c r="A25" s="47">
        <f t="shared" si="0"/>
        <v>18</v>
      </c>
      <c r="B25" s="45" t="s">
        <v>64</v>
      </c>
      <c r="C25" s="46">
        <v>9528</v>
      </c>
      <c r="D25" s="31" t="s">
        <v>65</v>
      </c>
      <c r="E25" s="31" t="s">
        <v>66</v>
      </c>
      <c r="F25" s="33">
        <v>538.52</v>
      </c>
    </row>
    <row r="26" spans="1:6" ht="12.75">
      <c r="A26" s="47">
        <f t="shared" si="0"/>
        <v>19</v>
      </c>
      <c r="B26" s="45" t="s">
        <v>64</v>
      </c>
      <c r="C26" s="46">
        <v>9561</v>
      </c>
      <c r="D26" s="31" t="s">
        <v>67</v>
      </c>
      <c r="E26" s="31" t="s">
        <v>66</v>
      </c>
      <c r="F26" s="33">
        <v>10895.64</v>
      </c>
    </row>
    <row r="27" spans="1:6" ht="12.75">
      <c r="A27" s="47">
        <f t="shared" si="0"/>
        <v>20</v>
      </c>
      <c r="B27" s="45" t="s">
        <v>64</v>
      </c>
      <c r="C27" s="46">
        <v>9584</v>
      </c>
      <c r="D27" s="31" t="s">
        <v>68</v>
      </c>
      <c r="E27" s="31" t="s">
        <v>69</v>
      </c>
      <c r="F27" s="33">
        <v>7160.78</v>
      </c>
    </row>
    <row r="28" spans="1:6" ht="12.75">
      <c r="A28" s="47">
        <f t="shared" si="0"/>
        <v>21</v>
      </c>
      <c r="B28" s="45" t="s">
        <v>64</v>
      </c>
      <c r="C28" s="46">
        <v>9585</v>
      </c>
      <c r="D28" s="31" t="s">
        <v>39</v>
      </c>
      <c r="E28" s="31" t="s">
        <v>40</v>
      </c>
      <c r="F28" s="33">
        <v>1258001.74</v>
      </c>
    </row>
    <row r="29" spans="1:6" ht="12.75">
      <c r="A29" s="47">
        <f t="shared" si="0"/>
        <v>22</v>
      </c>
      <c r="B29" s="45" t="s">
        <v>64</v>
      </c>
      <c r="C29" s="46">
        <v>9570</v>
      </c>
      <c r="D29" s="31" t="s">
        <v>70</v>
      </c>
      <c r="E29" s="31" t="s">
        <v>71</v>
      </c>
      <c r="F29" s="33">
        <v>6708.85</v>
      </c>
    </row>
    <row r="30" spans="1:6" ht="12.75">
      <c r="A30" s="47">
        <f t="shared" si="0"/>
        <v>23</v>
      </c>
      <c r="B30" s="45" t="s">
        <v>64</v>
      </c>
      <c r="C30" s="46">
        <v>9505</v>
      </c>
      <c r="D30" s="31" t="s">
        <v>68</v>
      </c>
      <c r="E30" s="31" t="s">
        <v>72</v>
      </c>
      <c r="F30" s="33">
        <v>7672</v>
      </c>
    </row>
    <row r="31" spans="1:6" ht="12.75">
      <c r="A31" s="47">
        <f t="shared" si="0"/>
        <v>24</v>
      </c>
      <c r="B31" s="45" t="s">
        <v>64</v>
      </c>
      <c r="C31" s="46">
        <v>9542</v>
      </c>
      <c r="D31" s="31" t="s">
        <v>73</v>
      </c>
      <c r="E31" s="31" t="s">
        <v>74</v>
      </c>
      <c r="F31" s="33">
        <v>4486.16</v>
      </c>
    </row>
    <row r="32" spans="1:6" ht="12.75">
      <c r="A32" s="47">
        <f t="shared" si="0"/>
        <v>25</v>
      </c>
      <c r="B32" s="45" t="s">
        <v>64</v>
      </c>
      <c r="C32" s="46">
        <v>9537</v>
      </c>
      <c r="D32" s="31" t="s">
        <v>75</v>
      </c>
      <c r="E32" s="31" t="s">
        <v>76</v>
      </c>
      <c r="F32" s="33">
        <v>756.03</v>
      </c>
    </row>
    <row r="33" spans="1:6" ht="12.75">
      <c r="A33" s="47">
        <f t="shared" si="0"/>
        <v>26</v>
      </c>
      <c r="B33" s="45" t="s">
        <v>64</v>
      </c>
      <c r="C33" s="46">
        <v>9534</v>
      </c>
      <c r="D33" s="31" t="s">
        <v>75</v>
      </c>
      <c r="E33" s="31" t="s">
        <v>76</v>
      </c>
      <c r="F33" s="33">
        <v>95.2</v>
      </c>
    </row>
    <row r="34" spans="1:6" ht="12.75">
      <c r="A34" s="47">
        <f t="shared" si="0"/>
        <v>27</v>
      </c>
      <c r="B34" s="45" t="s">
        <v>64</v>
      </c>
      <c r="C34" s="46">
        <v>9540</v>
      </c>
      <c r="D34" s="31" t="s">
        <v>77</v>
      </c>
      <c r="E34" s="31" t="s">
        <v>78</v>
      </c>
      <c r="F34" s="33">
        <v>2201.5</v>
      </c>
    </row>
    <row r="35" spans="1:6" ht="12.75">
      <c r="A35" s="47">
        <f t="shared" si="0"/>
        <v>28</v>
      </c>
      <c r="B35" s="45" t="s">
        <v>64</v>
      </c>
      <c r="C35" s="46">
        <v>9544</v>
      </c>
      <c r="D35" s="31" t="s">
        <v>79</v>
      </c>
      <c r="E35" s="31" t="s">
        <v>74</v>
      </c>
      <c r="F35" s="33">
        <v>22553.6</v>
      </c>
    </row>
    <row r="36" spans="1:6" ht="12.75">
      <c r="A36" s="47">
        <f t="shared" si="0"/>
        <v>29</v>
      </c>
      <c r="B36" s="45" t="s">
        <v>64</v>
      </c>
      <c r="C36" s="46">
        <v>9577</v>
      </c>
      <c r="D36" s="31" t="s">
        <v>80</v>
      </c>
      <c r="E36" s="31" t="s">
        <v>81</v>
      </c>
      <c r="F36" s="33">
        <v>35.11</v>
      </c>
    </row>
    <row r="37" spans="1:6" ht="12.75">
      <c r="A37" s="47">
        <f t="shared" si="0"/>
        <v>30</v>
      </c>
      <c r="B37" s="45" t="s">
        <v>64</v>
      </c>
      <c r="C37" s="46">
        <v>9480</v>
      </c>
      <c r="D37" s="31" t="s">
        <v>82</v>
      </c>
      <c r="E37" s="31" t="s">
        <v>74</v>
      </c>
      <c r="F37" s="33">
        <v>15063.02</v>
      </c>
    </row>
    <row r="38" spans="1:6" ht="12.75">
      <c r="A38" s="47">
        <f t="shared" si="0"/>
        <v>31</v>
      </c>
      <c r="B38" s="45" t="s">
        <v>64</v>
      </c>
      <c r="C38" s="46">
        <v>9598</v>
      </c>
      <c r="D38" s="31" t="s">
        <v>83</v>
      </c>
      <c r="E38" s="31" t="s">
        <v>84</v>
      </c>
      <c r="F38" s="33">
        <v>3355.8</v>
      </c>
    </row>
    <row r="39" spans="1:6" ht="12.75">
      <c r="A39" s="47">
        <f t="shared" si="0"/>
        <v>32</v>
      </c>
      <c r="B39" s="45" t="s">
        <v>64</v>
      </c>
      <c r="C39" s="46">
        <v>9581</v>
      </c>
      <c r="D39" s="31" t="s">
        <v>85</v>
      </c>
      <c r="E39" s="31" t="s">
        <v>86</v>
      </c>
      <c r="F39" s="33">
        <v>179</v>
      </c>
    </row>
    <row r="40" spans="1:6" ht="12.75">
      <c r="A40" s="47">
        <f t="shared" si="0"/>
        <v>33</v>
      </c>
      <c r="B40" s="45" t="s">
        <v>64</v>
      </c>
      <c r="C40" s="46">
        <v>9572</v>
      </c>
      <c r="D40" s="31" t="s">
        <v>87</v>
      </c>
      <c r="E40" s="31" t="s">
        <v>88</v>
      </c>
      <c r="F40" s="33">
        <v>77.35</v>
      </c>
    </row>
    <row r="41" spans="1:6" ht="12.75">
      <c r="A41" s="47">
        <f t="shared" si="0"/>
        <v>34</v>
      </c>
      <c r="B41" s="45" t="s">
        <v>64</v>
      </c>
      <c r="C41" s="46">
        <v>9579</v>
      </c>
      <c r="D41" s="31" t="s">
        <v>89</v>
      </c>
      <c r="E41" s="31" t="s">
        <v>90</v>
      </c>
      <c r="F41" s="33">
        <v>11424</v>
      </c>
    </row>
    <row r="42" spans="1:6" ht="12.75">
      <c r="A42" s="47">
        <f t="shared" si="0"/>
        <v>35</v>
      </c>
      <c r="B42" s="45" t="s">
        <v>64</v>
      </c>
      <c r="C42" s="46">
        <v>9580</v>
      </c>
      <c r="D42" s="31" t="s">
        <v>91</v>
      </c>
      <c r="E42" s="31" t="s">
        <v>92</v>
      </c>
      <c r="F42" s="33">
        <v>173177.2</v>
      </c>
    </row>
    <row r="43" spans="1:6" ht="12.75">
      <c r="A43" s="47">
        <f t="shared" si="0"/>
        <v>36</v>
      </c>
      <c r="B43" s="45" t="s">
        <v>64</v>
      </c>
      <c r="C43" s="46">
        <v>9582</v>
      </c>
      <c r="D43" s="31" t="s">
        <v>91</v>
      </c>
      <c r="E43" s="31" t="s">
        <v>92</v>
      </c>
      <c r="F43" s="33">
        <v>11128</v>
      </c>
    </row>
    <row r="44" spans="1:6" ht="12.75">
      <c r="A44" s="47">
        <f t="shared" si="0"/>
        <v>37</v>
      </c>
      <c r="B44" s="45" t="s">
        <v>64</v>
      </c>
      <c r="C44" s="46">
        <v>9597</v>
      </c>
      <c r="D44" s="31" t="s">
        <v>93</v>
      </c>
      <c r="E44" s="31" t="s">
        <v>94</v>
      </c>
      <c r="F44" s="33">
        <v>582.02</v>
      </c>
    </row>
    <row r="45" spans="1:6" ht="12.75">
      <c r="A45" s="47">
        <f t="shared" si="0"/>
        <v>38</v>
      </c>
      <c r="B45" s="45" t="s">
        <v>64</v>
      </c>
      <c r="C45" s="46">
        <v>9560</v>
      </c>
      <c r="D45" s="31" t="s">
        <v>93</v>
      </c>
      <c r="E45" s="31" t="s">
        <v>95</v>
      </c>
      <c r="F45" s="33">
        <v>30345</v>
      </c>
    </row>
    <row r="46" spans="1:6" ht="12.75">
      <c r="A46" s="47">
        <f t="shared" si="0"/>
        <v>39</v>
      </c>
      <c r="B46" s="45" t="s">
        <v>64</v>
      </c>
      <c r="C46" s="46">
        <v>9535</v>
      </c>
      <c r="D46" s="31" t="s">
        <v>75</v>
      </c>
      <c r="E46" s="31" t="s">
        <v>96</v>
      </c>
      <c r="F46" s="36">
        <v>1072.59</v>
      </c>
    </row>
    <row r="47" spans="1:6" ht="12.75">
      <c r="A47" s="47">
        <f t="shared" si="0"/>
        <v>40</v>
      </c>
      <c r="B47" s="45" t="s">
        <v>64</v>
      </c>
      <c r="C47" s="46">
        <v>9531</v>
      </c>
      <c r="D47" s="31" t="s">
        <v>97</v>
      </c>
      <c r="E47" s="31" t="s">
        <v>96</v>
      </c>
      <c r="F47" s="36">
        <v>869.27</v>
      </c>
    </row>
    <row r="48" spans="1:6" ht="12.75">
      <c r="A48" s="47">
        <f t="shared" si="0"/>
        <v>41</v>
      </c>
      <c r="B48" s="45" t="s">
        <v>64</v>
      </c>
      <c r="C48" s="46">
        <v>9536</v>
      </c>
      <c r="D48" s="31" t="s">
        <v>98</v>
      </c>
      <c r="E48" s="31" t="s">
        <v>99</v>
      </c>
      <c r="F48" s="36">
        <v>32427.5</v>
      </c>
    </row>
    <row r="49" spans="1:6" ht="12.75">
      <c r="A49" s="47">
        <f t="shared" si="0"/>
        <v>42</v>
      </c>
      <c r="B49" s="45" t="s">
        <v>64</v>
      </c>
      <c r="C49" s="46">
        <v>9575</v>
      </c>
      <c r="D49" s="31" t="s">
        <v>100</v>
      </c>
      <c r="E49" s="31" t="s">
        <v>101</v>
      </c>
      <c r="F49" s="36">
        <v>2183.65</v>
      </c>
    </row>
    <row r="50" spans="1:6" ht="12.75">
      <c r="A50" s="47">
        <f t="shared" si="0"/>
        <v>43</v>
      </c>
      <c r="B50" s="45" t="s">
        <v>64</v>
      </c>
      <c r="C50" s="46">
        <v>9573</v>
      </c>
      <c r="D50" s="31" t="s">
        <v>102</v>
      </c>
      <c r="E50" s="31" t="s">
        <v>103</v>
      </c>
      <c r="F50" s="36">
        <v>294.52</v>
      </c>
    </row>
    <row r="51" spans="1:6" ht="12.75">
      <c r="A51" s="47">
        <f t="shared" si="0"/>
        <v>44</v>
      </c>
      <c r="B51" s="45" t="s">
        <v>64</v>
      </c>
      <c r="C51" s="46">
        <v>9549</v>
      </c>
      <c r="D51" s="31" t="s">
        <v>104</v>
      </c>
      <c r="E51" s="31" t="s">
        <v>105</v>
      </c>
      <c r="F51" s="36">
        <v>30530.1</v>
      </c>
    </row>
    <row r="52" spans="1:6" ht="12.75">
      <c r="A52" s="47">
        <f t="shared" si="0"/>
        <v>45</v>
      </c>
      <c r="B52" s="45" t="s">
        <v>64</v>
      </c>
      <c r="C52" s="46">
        <v>9571</v>
      </c>
      <c r="D52" s="31" t="s">
        <v>106</v>
      </c>
      <c r="E52" s="31" t="s">
        <v>105</v>
      </c>
      <c r="F52" s="36">
        <v>14525.37</v>
      </c>
    </row>
    <row r="53" spans="1:6" ht="12.75">
      <c r="A53" s="47">
        <f t="shared" si="0"/>
        <v>46</v>
      </c>
      <c r="B53" s="45" t="s">
        <v>64</v>
      </c>
      <c r="C53" s="46">
        <v>9551</v>
      </c>
      <c r="D53" s="31" t="s">
        <v>106</v>
      </c>
      <c r="E53" s="31" t="s">
        <v>105</v>
      </c>
      <c r="F53" s="36">
        <v>98663.95</v>
      </c>
    </row>
    <row r="54" spans="1:6" ht="12.75">
      <c r="A54" s="47">
        <f t="shared" si="0"/>
        <v>47</v>
      </c>
      <c r="B54" s="45" t="s">
        <v>64</v>
      </c>
      <c r="C54" s="46">
        <v>9548</v>
      </c>
      <c r="D54" s="31" t="s">
        <v>51</v>
      </c>
      <c r="E54" s="31" t="s">
        <v>105</v>
      </c>
      <c r="F54" s="36">
        <v>11820.03</v>
      </c>
    </row>
    <row r="55" spans="1:6" ht="12.75">
      <c r="A55" s="47">
        <f t="shared" si="0"/>
        <v>48</v>
      </c>
      <c r="B55" s="45" t="s">
        <v>64</v>
      </c>
      <c r="C55" s="46">
        <v>9550</v>
      </c>
      <c r="D55" s="31" t="s">
        <v>107</v>
      </c>
      <c r="E55" s="31" t="s">
        <v>105</v>
      </c>
      <c r="F55" s="36">
        <v>3382.66</v>
      </c>
    </row>
    <row r="56" spans="1:6" ht="12.75">
      <c r="A56" s="47">
        <f t="shared" si="0"/>
        <v>49</v>
      </c>
      <c r="B56" s="45" t="s">
        <v>64</v>
      </c>
      <c r="C56" s="46">
        <v>9543</v>
      </c>
      <c r="D56" s="31" t="s">
        <v>55</v>
      </c>
      <c r="E56" s="31" t="s">
        <v>108</v>
      </c>
      <c r="F56" s="36">
        <v>99.96</v>
      </c>
    </row>
    <row r="57" spans="1:6" ht="12.75">
      <c r="A57" s="47">
        <f t="shared" si="0"/>
        <v>50</v>
      </c>
      <c r="B57" s="45" t="s">
        <v>64</v>
      </c>
      <c r="C57" s="46">
        <v>9533</v>
      </c>
      <c r="D57" s="31" t="s">
        <v>109</v>
      </c>
      <c r="E57" s="31" t="s">
        <v>58</v>
      </c>
      <c r="F57" s="36">
        <v>2805.66</v>
      </c>
    </row>
    <row r="58" spans="1:6" ht="12.75">
      <c r="A58" s="47">
        <f t="shared" si="0"/>
        <v>51</v>
      </c>
      <c r="B58" s="45" t="s">
        <v>64</v>
      </c>
      <c r="C58" s="46">
        <v>9529</v>
      </c>
      <c r="D58" s="31" t="s">
        <v>65</v>
      </c>
      <c r="E58" s="31" t="s">
        <v>110</v>
      </c>
      <c r="F58" s="36">
        <v>160.65</v>
      </c>
    </row>
    <row r="59" spans="1:6" ht="12.75">
      <c r="A59" s="47">
        <f t="shared" si="0"/>
        <v>52</v>
      </c>
      <c r="B59" s="45" t="s">
        <v>64</v>
      </c>
      <c r="C59" s="46">
        <v>9532</v>
      </c>
      <c r="D59" s="31" t="s">
        <v>111</v>
      </c>
      <c r="E59" s="31" t="s">
        <v>112</v>
      </c>
      <c r="F59" s="36">
        <v>6740.16</v>
      </c>
    </row>
    <row r="60" spans="1:6" ht="12.75">
      <c r="A60" s="47">
        <f t="shared" si="0"/>
        <v>53</v>
      </c>
      <c r="B60" s="45" t="s">
        <v>64</v>
      </c>
      <c r="C60" s="46">
        <v>9583</v>
      </c>
      <c r="D60" s="31" t="s">
        <v>113</v>
      </c>
      <c r="E60" s="31" t="s">
        <v>92</v>
      </c>
      <c r="F60" s="36">
        <v>2350</v>
      </c>
    </row>
    <row r="61" spans="1:6" ht="12.75">
      <c r="A61" s="47">
        <f t="shared" si="0"/>
        <v>54</v>
      </c>
      <c r="B61" s="45" t="s">
        <v>64</v>
      </c>
      <c r="C61" s="46">
        <v>9574</v>
      </c>
      <c r="D61" s="31" t="s">
        <v>62</v>
      </c>
      <c r="E61" s="31" t="s">
        <v>63</v>
      </c>
      <c r="F61" s="36">
        <v>549</v>
      </c>
    </row>
    <row r="62" spans="1:6" ht="12.75">
      <c r="A62" s="47">
        <f t="shared" si="0"/>
        <v>55</v>
      </c>
      <c r="B62" s="45" t="s">
        <v>114</v>
      </c>
      <c r="C62" s="46">
        <v>9621</v>
      </c>
      <c r="D62" s="31" t="s">
        <v>115</v>
      </c>
      <c r="E62" s="31" t="s">
        <v>116</v>
      </c>
      <c r="F62" s="36">
        <v>3539.68</v>
      </c>
    </row>
    <row r="63" spans="1:6" ht="12.75">
      <c r="A63" s="47">
        <f t="shared" si="0"/>
        <v>56</v>
      </c>
      <c r="B63" s="45" t="s">
        <v>114</v>
      </c>
      <c r="C63" s="46">
        <v>9624</v>
      </c>
      <c r="D63" s="31" t="s">
        <v>117</v>
      </c>
      <c r="E63" s="31" t="s">
        <v>116</v>
      </c>
      <c r="F63" s="36">
        <v>400996.27</v>
      </c>
    </row>
    <row r="64" spans="1:6" ht="12.75">
      <c r="A64" s="47">
        <f t="shared" si="0"/>
        <v>57</v>
      </c>
      <c r="B64" s="45" t="s">
        <v>114</v>
      </c>
      <c r="C64" s="46">
        <v>9616</v>
      </c>
      <c r="D64" s="31" t="s">
        <v>115</v>
      </c>
      <c r="E64" s="31" t="s">
        <v>66</v>
      </c>
      <c r="F64" s="36">
        <v>365.85</v>
      </c>
    </row>
    <row r="65" spans="1:6" ht="12.75">
      <c r="A65" s="47">
        <f t="shared" si="0"/>
        <v>58</v>
      </c>
      <c r="B65" s="45" t="s">
        <v>114</v>
      </c>
      <c r="C65" s="46">
        <v>9617</v>
      </c>
      <c r="D65" s="31" t="s">
        <v>118</v>
      </c>
      <c r="E65" s="31" t="s">
        <v>119</v>
      </c>
      <c r="F65" s="36">
        <v>39.01</v>
      </c>
    </row>
    <row r="66" spans="1:6" ht="12.75">
      <c r="A66" s="47">
        <f t="shared" si="0"/>
        <v>59</v>
      </c>
      <c r="B66" s="45" t="s">
        <v>114</v>
      </c>
      <c r="C66" s="46">
        <v>9622</v>
      </c>
      <c r="D66" s="31" t="s">
        <v>115</v>
      </c>
      <c r="E66" s="31" t="s">
        <v>120</v>
      </c>
      <c r="F66" s="36">
        <v>384.52</v>
      </c>
    </row>
    <row r="67" spans="1:6" ht="12.75">
      <c r="A67" s="47">
        <f t="shared" si="0"/>
        <v>60</v>
      </c>
      <c r="B67" s="45" t="s">
        <v>114</v>
      </c>
      <c r="C67" s="46">
        <v>9609</v>
      </c>
      <c r="D67" s="31" t="s">
        <v>121</v>
      </c>
      <c r="E67" s="31" t="s">
        <v>122</v>
      </c>
      <c r="F67" s="36">
        <v>5529.32</v>
      </c>
    </row>
    <row r="68" spans="1:6" ht="12.75">
      <c r="A68" s="47">
        <f t="shared" si="0"/>
        <v>61</v>
      </c>
      <c r="B68" s="45" t="s">
        <v>114</v>
      </c>
      <c r="C68" s="46">
        <v>9633</v>
      </c>
      <c r="D68" s="31" t="s">
        <v>68</v>
      </c>
      <c r="E68" s="31" t="s">
        <v>123</v>
      </c>
      <c r="F68" s="36">
        <v>11126.72</v>
      </c>
    </row>
    <row r="69" spans="1:6" ht="12.75">
      <c r="A69" s="47">
        <f t="shared" si="0"/>
        <v>62</v>
      </c>
      <c r="B69" s="45" t="s">
        <v>114</v>
      </c>
      <c r="C69" s="46">
        <v>9614</v>
      </c>
      <c r="D69" s="31" t="s">
        <v>68</v>
      </c>
      <c r="E69" s="31" t="s">
        <v>123</v>
      </c>
      <c r="F69" s="36">
        <v>5280.78</v>
      </c>
    </row>
    <row r="70" spans="1:6" ht="12.75">
      <c r="A70" s="47">
        <f t="shared" si="0"/>
        <v>63</v>
      </c>
      <c r="B70" s="45" t="s">
        <v>114</v>
      </c>
      <c r="C70" s="46">
        <v>9619</v>
      </c>
      <c r="D70" s="31" t="s">
        <v>124</v>
      </c>
      <c r="E70" s="31" t="s">
        <v>125</v>
      </c>
      <c r="F70" s="36">
        <v>1832.83</v>
      </c>
    </row>
    <row r="71" spans="1:6" ht="12.75">
      <c r="A71" s="47">
        <f t="shared" si="0"/>
        <v>64</v>
      </c>
      <c r="B71" s="45" t="s">
        <v>114</v>
      </c>
      <c r="C71" s="46">
        <v>9620</v>
      </c>
      <c r="D71" s="31" t="s">
        <v>126</v>
      </c>
      <c r="E71" s="31" t="s">
        <v>92</v>
      </c>
      <c r="F71" s="36">
        <v>157.3</v>
      </c>
    </row>
    <row r="72" spans="1:6" ht="12.75">
      <c r="A72" s="47">
        <f t="shared" si="0"/>
        <v>65</v>
      </c>
      <c r="B72" s="45" t="s">
        <v>114</v>
      </c>
      <c r="C72" s="46">
        <v>9626</v>
      </c>
      <c r="D72" s="31" t="s">
        <v>193</v>
      </c>
      <c r="E72" s="31" t="s">
        <v>127</v>
      </c>
      <c r="F72" s="36">
        <v>262.29</v>
      </c>
    </row>
    <row r="73" spans="1:6" ht="12.75">
      <c r="A73" s="47">
        <f t="shared" si="0"/>
        <v>66</v>
      </c>
      <c r="B73" s="45" t="s">
        <v>114</v>
      </c>
      <c r="C73" s="46">
        <v>9625</v>
      </c>
      <c r="D73" s="31" t="s">
        <v>55</v>
      </c>
      <c r="E73" s="31" t="s">
        <v>56</v>
      </c>
      <c r="F73" s="36">
        <v>49.98</v>
      </c>
    </row>
    <row r="74" spans="1:6" ht="12.75">
      <c r="A74" s="47">
        <f t="shared" si="0"/>
        <v>67</v>
      </c>
      <c r="B74" s="45" t="s">
        <v>114</v>
      </c>
      <c r="C74" s="46">
        <v>9628</v>
      </c>
      <c r="D74" s="31" t="s">
        <v>128</v>
      </c>
      <c r="E74" s="31" t="s">
        <v>92</v>
      </c>
      <c r="F74" s="36">
        <v>1280</v>
      </c>
    </row>
    <row r="75" spans="1:6" ht="12.75">
      <c r="A75" s="47">
        <f t="shared" si="0"/>
        <v>68</v>
      </c>
      <c r="B75" s="45" t="s">
        <v>114</v>
      </c>
      <c r="C75" s="46">
        <v>9615</v>
      </c>
      <c r="D75" s="31" t="s">
        <v>128</v>
      </c>
      <c r="E75" s="31" t="s">
        <v>129</v>
      </c>
      <c r="F75" s="36">
        <v>4188.32</v>
      </c>
    </row>
    <row r="76" spans="1:6" ht="12.75">
      <c r="A76" s="47">
        <f aca="true" t="shared" si="1" ref="A76:A100">A75+1</f>
        <v>69</v>
      </c>
      <c r="B76" s="45" t="s">
        <v>114</v>
      </c>
      <c r="C76" s="46">
        <v>9623</v>
      </c>
      <c r="D76" s="31" t="s">
        <v>115</v>
      </c>
      <c r="E76" s="31" t="s">
        <v>130</v>
      </c>
      <c r="F76" s="36">
        <v>7.27</v>
      </c>
    </row>
    <row r="77" spans="1:6" ht="12.75">
      <c r="A77" s="47">
        <f t="shared" si="1"/>
        <v>70</v>
      </c>
      <c r="B77" s="45" t="s">
        <v>114</v>
      </c>
      <c r="C77" s="46">
        <v>9610</v>
      </c>
      <c r="D77" s="31" t="s">
        <v>131</v>
      </c>
      <c r="E77" s="31" t="s">
        <v>132</v>
      </c>
      <c r="F77" s="36">
        <v>38486.16</v>
      </c>
    </row>
    <row r="78" spans="1:6" ht="12.75">
      <c r="A78" s="47">
        <f t="shared" si="1"/>
        <v>71</v>
      </c>
      <c r="B78" s="45" t="s">
        <v>114</v>
      </c>
      <c r="C78" s="46">
        <v>9609</v>
      </c>
      <c r="D78" s="31" t="s">
        <v>133</v>
      </c>
      <c r="E78" s="31" t="s">
        <v>134</v>
      </c>
      <c r="F78" s="36">
        <v>773.5</v>
      </c>
    </row>
    <row r="79" spans="1:6" ht="12.75">
      <c r="A79" s="47">
        <f t="shared" si="1"/>
        <v>72</v>
      </c>
      <c r="B79" s="45" t="s">
        <v>135</v>
      </c>
      <c r="C79" s="46">
        <v>9677</v>
      </c>
      <c r="D79" s="31" t="s">
        <v>136</v>
      </c>
      <c r="E79" s="31" t="s">
        <v>137</v>
      </c>
      <c r="F79" s="36">
        <v>106029</v>
      </c>
    </row>
    <row r="80" spans="1:6" ht="12.75">
      <c r="A80" s="47">
        <f t="shared" si="1"/>
        <v>73</v>
      </c>
      <c r="B80" s="45" t="s">
        <v>135</v>
      </c>
      <c r="C80" s="46">
        <v>9618</v>
      </c>
      <c r="D80" s="31" t="s">
        <v>138</v>
      </c>
      <c r="E80" s="31" t="s">
        <v>116</v>
      </c>
      <c r="F80" s="36">
        <v>14705.28</v>
      </c>
    </row>
    <row r="81" spans="1:6" ht="12.75">
      <c r="A81" s="47">
        <f t="shared" si="1"/>
        <v>74</v>
      </c>
      <c r="B81" s="45" t="s">
        <v>135</v>
      </c>
      <c r="C81" s="46">
        <v>9672</v>
      </c>
      <c r="D81" s="31" t="s">
        <v>139</v>
      </c>
      <c r="E81" s="31" t="s">
        <v>92</v>
      </c>
      <c r="F81" s="36">
        <v>282.63</v>
      </c>
    </row>
    <row r="82" spans="1:6" ht="12.75">
      <c r="A82" s="47">
        <f t="shared" si="1"/>
        <v>75</v>
      </c>
      <c r="B82" s="45" t="s">
        <v>135</v>
      </c>
      <c r="C82" s="46">
        <v>9676</v>
      </c>
      <c r="D82" s="31" t="s">
        <v>138</v>
      </c>
      <c r="E82" s="31" t="s">
        <v>140</v>
      </c>
      <c r="F82" s="36">
        <v>105435.43</v>
      </c>
    </row>
    <row r="83" spans="1:6" ht="12.75">
      <c r="A83" s="47">
        <f t="shared" si="1"/>
        <v>76</v>
      </c>
      <c r="B83" s="45" t="s">
        <v>135</v>
      </c>
      <c r="C83" s="46">
        <v>9684</v>
      </c>
      <c r="D83" s="31" t="s">
        <v>141</v>
      </c>
      <c r="E83" s="31" t="s">
        <v>92</v>
      </c>
      <c r="F83" s="36">
        <v>21024.37</v>
      </c>
    </row>
    <row r="84" spans="1:6" ht="12.75">
      <c r="A84" s="47">
        <f t="shared" si="1"/>
        <v>77</v>
      </c>
      <c r="B84" s="45" t="s">
        <v>135</v>
      </c>
      <c r="C84" s="46">
        <v>9639</v>
      </c>
      <c r="D84" s="31" t="s">
        <v>142</v>
      </c>
      <c r="E84" s="31" t="s">
        <v>71</v>
      </c>
      <c r="F84" s="36">
        <v>7534.51</v>
      </c>
    </row>
    <row r="85" spans="1:6" ht="12.75">
      <c r="A85" s="47">
        <f t="shared" si="1"/>
        <v>78</v>
      </c>
      <c r="B85" s="45" t="s">
        <v>135</v>
      </c>
      <c r="C85" s="46">
        <v>9693</v>
      </c>
      <c r="D85" s="31" t="s">
        <v>80</v>
      </c>
      <c r="E85" s="31" t="s">
        <v>143</v>
      </c>
      <c r="F85" s="36">
        <v>63.19</v>
      </c>
    </row>
    <row r="86" spans="1:6" ht="12.75">
      <c r="A86" s="47">
        <f t="shared" si="1"/>
        <v>79</v>
      </c>
      <c r="B86" s="45" t="s">
        <v>135</v>
      </c>
      <c r="C86" s="46">
        <v>9593</v>
      </c>
      <c r="D86" s="31" t="s">
        <v>144</v>
      </c>
      <c r="E86" s="31" t="s">
        <v>145</v>
      </c>
      <c r="F86" s="36">
        <v>3850.53</v>
      </c>
    </row>
    <row r="87" spans="1:6" ht="12.75">
      <c r="A87" s="47">
        <f t="shared" si="1"/>
        <v>80</v>
      </c>
      <c r="B87" s="45" t="s">
        <v>135</v>
      </c>
      <c r="C87" s="46">
        <v>9647</v>
      </c>
      <c r="D87" s="31" t="s">
        <v>80</v>
      </c>
      <c r="E87" s="31" t="s">
        <v>81</v>
      </c>
      <c r="F87" s="36">
        <v>35.11</v>
      </c>
    </row>
    <row r="88" spans="1:6" ht="12.75">
      <c r="A88" s="47">
        <f t="shared" si="1"/>
        <v>81</v>
      </c>
      <c r="B88" s="45" t="s">
        <v>135</v>
      </c>
      <c r="C88" s="46">
        <v>9646</v>
      </c>
      <c r="D88" s="31" t="s">
        <v>146</v>
      </c>
      <c r="E88" s="31" t="s">
        <v>147</v>
      </c>
      <c r="F88" s="36">
        <v>3451</v>
      </c>
    </row>
    <row r="89" spans="1:6" ht="12.75">
      <c r="A89" s="47">
        <f t="shared" si="1"/>
        <v>82</v>
      </c>
      <c r="B89" s="45" t="s">
        <v>135</v>
      </c>
      <c r="C89" s="46">
        <v>9649</v>
      </c>
      <c r="D89" s="31" t="s">
        <v>75</v>
      </c>
      <c r="E89" s="31" t="s">
        <v>76</v>
      </c>
      <c r="F89" s="36">
        <v>677.05</v>
      </c>
    </row>
    <row r="90" spans="1:6" ht="12.75">
      <c r="A90" s="47">
        <f t="shared" si="1"/>
        <v>83</v>
      </c>
      <c r="B90" s="45" t="s">
        <v>135</v>
      </c>
      <c r="C90" s="46">
        <v>9687</v>
      </c>
      <c r="D90" s="31" t="s">
        <v>93</v>
      </c>
      <c r="E90" s="31" t="s">
        <v>122</v>
      </c>
      <c r="F90" s="36">
        <v>1295.63</v>
      </c>
    </row>
    <row r="91" spans="1:6" ht="12.75">
      <c r="A91" s="47">
        <f t="shared" si="1"/>
        <v>84</v>
      </c>
      <c r="B91" s="45" t="s">
        <v>135</v>
      </c>
      <c r="C91" s="46">
        <v>9666</v>
      </c>
      <c r="D91" s="31" t="s">
        <v>148</v>
      </c>
      <c r="E91" s="31" t="s">
        <v>149</v>
      </c>
      <c r="F91" s="36">
        <v>1520.45</v>
      </c>
    </row>
    <row r="92" spans="1:6" ht="12.75">
      <c r="A92" s="47">
        <f t="shared" si="1"/>
        <v>85</v>
      </c>
      <c r="B92" s="45" t="s">
        <v>135</v>
      </c>
      <c r="C92" s="46">
        <v>9681</v>
      </c>
      <c r="D92" s="31" t="s">
        <v>146</v>
      </c>
      <c r="E92" s="31" t="s">
        <v>150</v>
      </c>
      <c r="F92" s="36">
        <v>7467.25</v>
      </c>
    </row>
    <row r="93" spans="1:6" ht="12.75">
      <c r="A93" s="47">
        <f t="shared" si="1"/>
        <v>86</v>
      </c>
      <c r="B93" s="45" t="s">
        <v>135</v>
      </c>
      <c r="C93" s="46">
        <v>9648</v>
      </c>
      <c r="D93" s="31" t="s">
        <v>75</v>
      </c>
      <c r="E93" s="31" t="s">
        <v>96</v>
      </c>
      <c r="F93" s="36">
        <v>7140.27</v>
      </c>
    </row>
    <row r="94" spans="1:6" ht="12.75">
      <c r="A94" s="47">
        <f t="shared" si="1"/>
        <v>87</v>
      </c>
      <c r="B94" s="45" t="s">
        <v>135</v>
      </c>
      <c r="C94" s="46">
        <v>9638</v>
      </c>
      <c r="D94" s="31" t="s">
        <v>151</v>
      </c>
      <c r="E94" s="31" t="s">
        <v>105</v>
      </c>
      <c r="F94" s="36">
        <v>2588.7</v>
      </c>
    </row>
    <row r="95" spans="1:6" ht="12.75">
      <c r="A95" s="47">
        <f t="shared" si="1"/>
        <v>88</v>
      </c>
      <c r="B95" s="45" t="s">
        <v>135</v>
      </c>
      <c r="C95" s="46">
        <v>9637</v>
      </c>
      <c r="D95" s="31" t="s">
        <v>106</v>
      </c>
      <c r="E95" s="31" t="s">
        <v>105</v>
      </c>
      <c r="F95" s="36">
        <v>5097.8</v>
      </c>
    </row>
    <row r="96" spans="1:6" ht="12.75">
      <c r="A96" s="47">
        <f t="shared" si="1"/>
        <v>89</v>
      </c>
      <c r="B96" s="45" t="s">
        <v>135</v>
      </c>
      <c r="C96" s="46">
        <v>9630</v>
      </c>
      <c r="D96" s="31" t="s">
        <v>151</v>
      </c>
      <c r="E96" s="31" t="s">
        <v>105</v>
      </c>
      <c r="F96" s="36">
        <v>3978.96</v>
      </c>
    </row>
    <row r="97" spans="1:6" ht="12.75">
      <c r="A97" s="47">
        <f t="shared" si="1"/>
        <v>90</v>
      </c>
      <c r="B97" s="45" t="s">
        <v>135</v>
      </c>
      <c r="C97" s="46">
        <v>9629</v>
      </c>
      <c r="D97" s="31" t="s">
        <v>107</v>
      </c>
      <c r="E97" s="31" t="s">
        <v>105</v>
      </c>
      <c r="F97" s="36">
        <v>19560.57</v>
      </c>
    </row>
    <row r="98" spans="1:6" ht="12.75">
      <c r="A98" s="47">
        <f t="shared" si="1"/>
        <v>91</v>
      </c>
      <c r="B98" s="45" t="s">
        <v>135</v>
      </c>
      <c r="C98" s="46">
        <v>9672</v>
      </c>
      <c r="D98" s="31" t="s">
        <v>152</v>
      </c>
      <c r="E98" s="31" t="s">
        <v>153</v>
      </c>
      <c r="F98" s="36">
        <v>427.8</v>
      </c>
    </row>
    <row r="99" spans="1:6" ht="12.75">
      <c r="A99" s="47">
        <f t="shared" si="1"/>
        <v>92</v>
      </c>
      <c r="B99" s="45" t="s">
        <v>135</v>
      </c>
      <c r="C99" s="46">
        <v>9694</v>
      </c>
      <c r="D99" s="31" t="s">
        <v>87</v>
      </c>
      <c r="E99" s="31" t="s">
        <v>154</v>
      </c>
      <c r="F99" s="36">
        <v>7361.44</v>
      </c>
    </row>
    <row r="100" spans="1:6" ht="12.75">
      <c r="A100" s="47">
        <f t="shared" si="1"/>
        <v>93</v>
      </c>
      <c r="B100" s="45" t="s">
        <v>135</v>
      </c>
      <c r="C100" s="46">
        <v>9673</v>
      </c>
      <c r="D100" s="31" t="s">
        <v>62</v>
      </c>
      <c r="E100" s="31" t="s">
        <v>196</v>
      </c>
      <c r="F100" s="36">
        <v>13359</v>
      </c>
    </row>
    <row r="101" spans="1:6" ht="13.5" thickBot="1">
      <c r="A101" s="100">
        <f>A100+1</f>
        <v>94</v>
      </c>
      <c r="B101" s="49" t="s">
        <v>135</v>
      </c>
      <c r="C101" s="50">
        <v>9640</v>
      </c>
      <c r="D101" s="34" t="s">
        <v>131</v>
      </c>
      <c r="E101" s="34" t="s">
        <v>132</v>
      </c>
      <c r="F101" s="101">
        <v>4061.88</v>
      </c>
    </row>
    <row r="102" spans="1:6" ht="13.5" thickBot="1">
      <c r="A102" s="102"/>
      <c r="B102" s="103"/>
      <c r="C102" s="104"/>
      <c r="D102" s="82"/>
      <c r="E102" s="105" t="s">
        <v>155</v>
      </c>
      <c r="F102" s="106">
        <f>SUM(F8:F101)</f>
        <v>2774821.3799999985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155" t="s">
        <v>21</v>
      </c>
      <c r="B3" s="155"/>
      <c r="C3" s="155"/>
      <c r="D3" s="16"/>
    </row>
    <row r="4" spans="1:10" ht="19.5" customHeight="1">
      <c r="A4" s="156" t="s">
        <v>22</v>
      </c>
      <c r="B4" s="156"/>
      <c r="C4" s="156"/>
      <c r="D4" s="156"/>
      <c r="E4" s="156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33</v>
      </c>
      <c r="C6" s="13" t="str">
        <f>personal!G6</f>
        <v>23-31 decembrie 2019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121" t="s">
        <v>16</v>
      </c>
      <c r="B8" s="122" t="s">
        <v>17</v>
      </c>
      <c r="C8" s="122" t="s">
        <v>18</v>
      </c>
      <c r="D8" s="122" t="s">
        <v>23</v>
      </c>
      <c r="E8" s="123" t="s">
        <v>19</v>
      </c>
    </row>
    <row r="9" spans="1:5" s="21" customFormat="1" ht="25.5">
      <c r="A9" s="139" t="s">
        <v>156</v>
      </c>
      <c r="B9" s="134" t="s">
        <v>204</v>
      </c>
      <c r="C9" s="132" t="s">
        <v>206</v>
      </c>
      <c r="D9" s="135" t="s">
        <v>205</v>
      </c>
      <c r="E9" s="140">
        <v>255.61</v>
      </c>
    </row>
    <row r="10" spans="1:5" s="21" customFormat="1" ht="12.75">
      <c r="A10" s="29"/>
      <c r="B10" s="27"/>
      <c r="C10" s="28"/>
      <c r="D10" s="28"/>
      <c r="E10" s="30"/>
    </row>
    <row r="11" spans="1:5" s="21" customFormat="1" ht="12.75">
      <c r="A11" s="29"/>
      <c r="B11" s="27"/>
      <c r="C11" s="27"/>
      <c r="D11" s="28"/>
      <c r="E11" s="30"/>
    </row>
    <row r="12" spans="1:5" s="21" customFormat="1" ht="12.75">
      <c r="A12" s="29"/>
      <c r="B12" s="27"/>
      <c r="C12" s="28"/>
      <c r="D12" s="28"/>
      <c r="E12" s="30"/>
    </row>
    <row r="13" spans="1:5" s="21" customFormat="1" ht="12.75">
      <c r="A13" s="29"/>
      <c r="B13" s="27"/>
      <c r="C13" s="28"/>
      <c r="D13" s="28"/>
      <c r="E13" s="30"/>
    </row>
    <row r="14" spans="1:5" s="21" customFormat="1" ht="12.75">
      <c r="A14" s="29"/>
      <c r="B14" s="27"/>
      <c r="C14" s="28"/>
      <c r="D14" s="28"/>
      <c r="E14" s="30"/>
    </row>
    <row r="15" spans="1:5" s="21" customFormat="1" ht="12.75">
      <c r="A15" s="29"/>
      <c r="B15" s="27"/>
      <c r="C15" s="28"/>
      <c r="D15" s="28"/>
      <c r="E15" s="30"/>
    </row>
    <row r="16" spans="1:5" s="21" customFormat="1" ht="12.75">
      <c r="A16" s="29"/>
      <c r="B16" s="27"/>
      <c r="C16" s="28"/>
      <c r="D16" s="28"/>
      <c r="E16" s="30"/>
    </row>
    <row r="17" spans="1:5" s="21" customFormat="1" ht="13.5" thickBot="1">
      <c r="A17" s="112"/>
      <c r="B17" s="113"/>
      <c r="C17" s="114"/>
      <c r="D17" s="114"/>
      <c r="E17" s="115"/>
    </row>
    <row r="18" spans="1:5" ht="13.5" thickBot="1">
      <c r="A18" s="136" t="s">
        <v>20</v>
      </c>
      <c r="B18" s="137"/>
      <c r="C18" s="137"/>
      <c r="D18" s="137"/>
      <c r="E18" s="138">
        <f>SUM(E9:E17)</f>
        <v>255.61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155" t="s">
        <v>21</v>
      </c>
      <c r="B3" s="155"/>
      <c r="C3" s="155"/>
      <c r="D3" s="16"/>
    </row>
    <row r="4" spans="1:10" ht="30" customHeight="1">
      <c r="A4" s="156" t="s">
        <v>32</v>
      </c>
      <c r="B4" s="156"/>
      <c r="C4" s="156"/>
      <c r="D4" s="156"/>
      <c r="E4" s="156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33</v>
      </c>
      <c r="C6" s="13" t="str">
        <f>personal!G6</f>
        <v>23-31 decembrie 2019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121" t="s">
        <v>16</v>
      </c>
      <c r="B8" s="122" t="s">
        <v>17</v>
      </c>
      <c r="C8" s="122" t="s">
        <v>18</v>
      </c>
      <c r="D8" s="122" t="s">
        <v>23</v>
      </c>
      <c r="E8" s="123" t="s">
        <v>19</v>
      </c>
    </row>
    <row r="9" spans="1:5" s="21" customFormat="1" ht="25.5">
      <c r="A9" s="139" t="s">
        <v>156</v>
      </c>
      <c r="B9" s="146" t="s">
        <v>207</v>
      </c>
      <c r="C9" s="132" t="s">
        <v>208</v>
      </c>
      <c r="D9" s="135" t="s">
        <v>209</v>
      </c>
      <c r="E9" s="140">
        <v>5660</v>
      </c>
    </row>
    <row r="10" spans="1:5" s="21" customFormat="1" ht="25.5">
      <c r="A10" s="139" t="s">
        <v>156</v>
      </c>
      <c r="B10" s="131" t="s">
        <v>210</v>
      </c>
      <c r="C10" s="132" t="s">
        <v>211</v>
      </c>
      <c r="D10" s="133" t="s">
        <v>209</v>
      </c>
      <c r="E10" s="152">
        <v>850</v>
      </c>
    </row>
    <row r="11" spans="1:5" s="21" customFormat="1" ht="25.5">
      <c r="A11" s="139" t="s">
        <v>156</v>
      </c>
      <c r="B11" s="131" t="s">
        <v>212</v>
      </c>
      <c r="C11" s="132" t="s">
        <v>213</v>
      </c>
      <c r="D11" s="133" t="s">
        <v>209</v>
      </c>
      <c r="E11" s="152">
        <v>4800</v>
      </c>
    </row>
    <row r="12" spans="1:5" s="21" customFormat="1" ht="25.5">
      <c r="A12" s="139" t="s">
        <v>197</v>
      </c>
      <c r="B12" s="131" t="s">
        <v>214</v>
      </c>
      <c r="C12" s="147" t="s">
        <v>250</v>
      </c>
      <c r="D12" s="133" t="s">
        <v>215</v>
      </c>
      <c r="E12" s="152">
        <v>22.49</v>
      </c>
    </row>
    <row r="13" spans="1:5" s="21" customFormat="1" ht="25.5">
      <c r="A13" s="139" t="s">
        <v>197</v>
      </c>
      <c r="B13" s="131" t="s">
        <v>216</v>
      </c>
      <c r="C13" s="147" t="s">
        <v>251</v>
      </c>
      <c r="D13" s="133" t="s">
        <v>215</v>
      </c>
      <c r="E13" s="152">
        <v>124.43</v>
      </c>
    </row>
    <row r="14" spans="1:5" s="21" customFormat="1" ht="25.5">
      <c r="A14" s="139" t="s">
        <v>197</v>
      </c>
      <c r="B14" s="148" t="s">
        <v>217</v>
      </c>
      <c r="C14" s="147" t="s">
        <v>252</v>
      </c>
      <c r="D14" s="133" t="s">
        <v>215</v>
      </c>
      <c r="E14" s="152">
        <v>85.13</v>
      </c>
    </row>
    <row r="15" spans="1:5" s="21" customFormat="1" ht="25.5">
      <c r="A15" s="139" t="s">
        <v>197</v>
      </c>
      <c r="B15" s="148" t="s">
        <v>218</v>
      </c>
      <c r="C15" s="147" t="s">
        <v>219</v>
      </c>
      <c r="D15" s="133" t="s">
        <v>220</v>
      </c>
      <c r="E15" s="152">
        <v>72.07</v>
      </c>
    </row>
    <row r="16" spans="1:5" s="21" customFormat="1" ht="25.5">
      <c r="A16" s="139" t="s">
        <v>197</v>
      </c>
      <c r="B16" s="148" t="s">
        <v>221</v>
      </c>
      <c r="C16" s="147" t="s">
        <v>222</v>
      </c>
      <c r="D16" s="133" t="s">
        <v>220</v>
      </c>
      <c r="E16" s="152">
        <v>398.83</v>
      </c>
    </row>
    <row r="17" spans="1:5" s="21" customFormat="1" ht="25.5">
      <c r="A17" s="139" t="s">
        <v>197</v>
      </c>
      <c r="B17" s="148" t="s">
        <v>223</v>
      </c>
      <c r="C17" s="147" t="s">
        <v>224</v>
      </c>
      <c r="D17" s="133" t="s">
        <v>220</v>
      </c>
      <c r="E17" s="152">
        <v>104.07</v>
      </c>
    </row>
    <row r="18" spans="1:5" ht="38.25">
      <c r="A18" s="139" t="s">
        <v>197</v>
      </c>
      <c r="B18" s="148" t="s">
        <v>225</v>
      </c>
      <c r="C18" s="147" t="s">
        <v>226</v>
      </c>
      <c r="D18" s="133" t="s">
        <v>227</v>
      </c>
      <c r="E18" s="152">
        <v>6264.12</v>
      </c>
    </row>
    <row r="19" spans="1:5" ht="38.25">
      <c r="A19" s="139" t="s">
        <v>197</v>
      </c>
      <c r="B19" s="148" t="s">
        <v>228</v>
      </c>
      <c r="C19" s="147" t="s">
        <v>229</v>
      </c>
      <c r="D19" s="133" t="s">
        <v>227</v>
      </c>
      <c r="E19" s="152">
        <v>34664.43</v>
      </c>
    </row>
    <row r="20" spans="1:5" ht="38.25">
      <c r="A20" s="139" t="s">
        <v>197</v>
      </c>
      <c r="B20" s="148" t="s">
        <v>230</v>
      </c>
      <c r="C20" s="147" t="s">
        <v>231</v>
      </c>
      <c r="D20" s="133" t="s">
        <v>227</v>
      </c>
      <c r="E20" s="152">
        <v>9002.59</v>
      </c>
    </row>
    <row r="21" spans="1:5" ht="25.5">
      <c r="A21" s="139" t="s">
        <v>197</v>
      </c>
      <c r="B21" s="148" t="s">
        <v>232</v>
      </c>
      <c r="C21" s="147" t="s">
        <v>253</v>
      </c>
      <c r="D21" s="133" t="s">
        <v>233</v>
      </c>
      <c r="E21" s="152">
        <v>71.38</v>
      </c>
    </row>
    <row r="22" spans="1:5" ht="25.5">
      <c r="A22" s="139" t="s">
        <v>197</v>
      </c>
      <c r="B22" s="148" t="s">
        <v>234</v>
      </c>
      <c r="C22" s="147" t="s">
        <v>254</v>
      </c>
      <c r="D22" s="133" t="s">
        <v>233</v>
      </c>
      <c r="E22" s="152">
        <v>400.75</v>
      </c>
    </row>
    <row r="23" spans="1:5" ht="25.5">
      <c r="A23" s="139" t="s">
        <v>197</v>
      </c>
      <c r="B23" s="148" t="s">
        <v>235</v>
      </c>
      <c r="C23" s="147" t="s">
        <v>255</v>
      </c>
      <c r="D23" s="133" t="s">
        <v>233</v>
      </c>
      <c r="E23" s="152">
        <v>277.87</v>
      </c>
    </row>
    <row r="24" spans="1:5" ht="25.5">
      <c r="A24" s="139" t="s">
        <v>197</v>
      </c>
      <c r="B24" s="148" t="s">
        <v>236</v>
      </c>
      <c r="C24" s="147" t="s">
        <v>237</v>
      </c>
      <c r="D24" s="133" t="s">
        <v>238</v>
      </c>
      <c r="E24" s="152">
        <v>1501.91</v>
      </c>
    </row>
    <row r="25" spans="1:5" ht="25.5">
      <c r="A25" s="139" t="s">
        <v>197</v>
      </c>
      <c r="B25" s="148" t="s">
        <v>239</v>
      </c>
      <c r="C25" s="147" t="s">
        <v>240</v>
      </c>
      <c r="D25" s="133" t="s">
        <v>238</v>
      </c>
      <c r="E25" s="152">
        <v>8311.31</v>
      </c>
    </row>
    <row r="26" spans="1:5" ht="25.5">
      <c r="A26" s="139" t="s">
        <v>197</v>
      </c>
      <c r="B26" s="148" t="s">
        <v>241</v>
      </c>
      <c r="C26" s="147" t="s">
        <v>242</v>
      </c>
      <c r="D26" s="133" t="s">
        <v>243</v>
      </c>
      <c r="E26" s="152">
        <v>295.07</v>
      </c>
    </row>
    <row r="27" spans="1:5" ht="25.5">
      <c r="A27" s="139" t="s">
        <v>197</v>
      </c>
      <c r="B27" s="148" t="s">
        <v>244</v>
      </c>
      <c r="C27" s="147" t="s">
        <v>245</v>
      </c>
      <c r="D27" s="133" t="s">
        <v>243</v>
      </c>
      <c r="E27" s="152">
        <v>1656.53</v>
      </c>
    </row>
    <row r="28" spans="1:5" ht="25.5">
      <c r="A28" s="139" t="s">
        <v>197</v>
      </c>
      <c r="B28" s="148" t="s">
        <v>246</v>
      </c>
      <c r="C28" s="147" t="s">
        <v>247</v>
      </c>
      <c r="D28" s="133" t="s">
        <v>243</v>
      </c>
      <c r="E28" s="152">
        <v>292.74</v>
      </c>
    </row>
    <row r="29" spans="1:5" ht="26.25" thickBot="1">
      <c r="A29" s="153" t="s">
        <v>197</v>
      </c>
      <c r="B29" s="149" t="s">
        <v>248</v>
      </c>
      <c r="C29" s="150" t="s">
        <v>249</v>
      </c>
      <c r="D29" s="151" t="s">
        <v>243</v>
      </c>
      <c r="E29" s="154">
        <v>1658.86</v>
      </c>
    </row>
    <row r="30" spans="1:5" ht="16.5" thickBot="1">
      <c r="A30" s="141" t="s">
        <v>20</v>
      </c>
      <c r="B30" s="142"/>
      <c r="C30" s="143"/>
      <c r="D30" s="144"/>
      <c r="E30" s="145">
        <f>SUM(E9:E29)</f>
        <v>76514.58000000002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155" t="s">
        <v>21</v>
      </c>
      <c r="B3" s="155"/>
      <c r="C3" s="155"/>
      <c r="D3" s="16"/>
    </row>
    <row r="4" spans="1:10" ht="19.5" customHeight="1">
      <c r="A4" s="156" t="s">
        <v>24</v>
      </c>
      <c r="B4" s="156"/>
      <c r="C4" s="156"/>
      <c r="D4" s="156"/>
      <c r="E4" s="156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33</v>
      </c>
      <c r="C6" s="13" t="str">
        <f>personal!G6</f>
        <v>23-31 decembrie 2019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121" t="s">
        <v>16</v>
      </c>
      <c r="B8" s="122" t="s">
        <v>17</v>
      </c>
      <c r="C8" s="122" t="s">
        <v>18</v>
      </c>
      <c r="D8" s="122" t="s">
        <v>23</v>
      </c>
      <c r="E8" s="123" t="s">
        <v>19</v>
      </c>
    </row>
    <row r="9" spans="1:5" s="21" customFormat="1" ht="25.5">
      <c r="A9" s="128" t="s">
        <v>197</v>
      </c>
      <c r="B9" s="129">
        <v>9538</v>
      </c>
      <c r="C9" s="119" t="s">
        <v>198</v>
      </c>
      <c r="D9" s="120" t="s">
        <v>199</v>
      </c>
      <c r="E9" s="124">
        <v>695401.49</v>
      </c>
    </row>
    <row r="10" spans="1:5" s="21" customFormat="1" ht="25.5">
      <c r="A10" s="130" t="s">
        <v>197</v>
      </c>
      <c r="B10" s="109">
        <v>9539</v>
      </c>
      <c r="C10" s="107" t="s">
        <v>200</v>
      </c>
      <c r="D10" s="108" t="s">
        <v>201</v>
      </c>
      <c r="E10" s="125">
        <v>5143466.08</v>
      </c>
    </row>
    <row r="11" spans="1:5" s="21" customFormat="1" ht="25.5">
      <c r="A11" s="130" t="s">
        <v>197</v>
      </c>
      <c r="B11" s="109">
        <v>9599</v>
      </c>
      <c r="C11" s="107" t="s">
        <v>203</v>
      </c>
      <c r="D11" s="108" t="s">
        <v>202</v>
      </c>
      <c r="E11" s="125">
        <v>5121323.87</v>
      </c>
    </row>
    <row r="12" spans="1:5" s="21" customFormat="1" ht="12.75">
      <c r="A12" s="126"/>
      <c r="B12" s="110"/>
      <c r="C12" s="110"/>
      <c r="D12" s="110"/>
      <c r="E12" s="127"/>
    </row>
    <row r="13" spans="1:5" s="21" customFormat="1" ht="12.75">
      <c r="A13" s="29"/>
      <c r="B13" s="27"/>
      <c r="C13" s="28"/>
      <c r="D13" s="28"/>
      <c r="E13" s="30"/>
    </row>
    <row r="14" spans="1:5" s="21" customFormat="1" ht="12.75">
      <c r="A14" s="29"/>
      <c r="B14" s="27"/>
      <c r="C14" s="28"/>
      <c r="D14" s="28"/>
      <c r="E14" s="30"/>
    </row>
    <row r="15" spans="1:5" s="21" customFormat="1" ht="12.75">
      <c r="A15" s="29"/>
      <c r="B15" s="27"/>
      <c r="C15" s="28"/>
      <c r="D15" s="28"/>
      <c r="E15" s="30"/>
    </row>
    <row r="16" spans="1:5" s="21" customFormat="1" ht="12.75">
      <c r="A16" s="29"/>
      <c r="B16" s="27"/>
      <c r="C16" s="28"/>
      <c r="D16" s="28"/>
      <c r="E16" s="30"/>
    </row>
    <row r="17" spans="1:5" s="21" customFormat="1" ht="13.5" thickBot="1">
      <c r="A17" s="112"/>
      <c r="B17" s="113"/>
      <c r="C17" s="114"/>
      <c r="D17" s="114"/>
      <c r="E17" s="115"/>
    </row>
    <row r="18" spans="1:5" s="111" customFormat="1" ht="13.5" thickBot="1">
      <c r="A18" s="116" t="s">
        <v>20</v>
      </c>
      <c r="B18" s="117"/>
      <c r="C18" s="117"/>
      <c r="D18" s="117"/>
      <c r="E18" s="118">
        <f>SUM(E9:E17)</f>
        <v>10960191.440000001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D29" sqref="D29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25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26</v>
      </c>
      <c r="B3" s="8"/>
      <c r="C3" s="6"/>
      <c r="D3" s="8"/>
      <c r="E3" s="9"/>
      <c r="F3" s="6"/>
    </row>
    <row r="4" spans="1:6" ht="12.75">
      <c r="A4" s="7" t="s">
        <v>27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33</v>
      </c>
      <c r="D6" s="69" t="str">
        <f>personal!G6</f>
        <v>23-31 decembrie 2019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65" t="s">
        <v>9</v>
      </c>
      <c r="B8" s="66" t="s">
        <v>10</v>
      </c>
      <c r="C8" s="67" t="s">
        <v>11</v>
      </c>
      <c r="D8" s="66" t="s">
        <v>28</v>
      </c>
      <c r="E8" s="66" t="s">
        <v>29</v>
      </c>
      <c r="F8" s="68" t="s">
        <v>30</v>
      </c>
    </row>
    <row r="9" spans="1:6" ht="14.25">
      <c r="A9" s="70">
        <v>1</v>
      </c>
      <c r="B9" s="61" t="s">
        <v>156</v>
      </c>
      <c r="C9" s="62">
        <v>33463</v>
      </c>
      <c r="D9" s="63" t="s">
        <v>157</v>
      </c>
      <c r="E9" s="64" t="s">
        <v>158</v>
      </c>
      <c r="F9" s="71">
        <v>1500</v>
      </c>
    </row>
    <row r="10" spans="1:6" ht="14.25">
      <c r="A10" s="72">
        <v>2</v>
      </c>
      <c r="B10" s="37" t="s">
        <v>156</v>
      </c>
      <c r="C10" s="38">
        <v>33464</v>
      </c>
      <c r="D10" s="39" t="s">
        <v>157</v>
      </c>
      <c r="E10" s="40" t="s">
        <v>159</v>
      </c>
      <c r="F10" s="73">
        <v>500</v>
      </c>
    </row>
    <row r="11" spans="1:6" ht="14.25">
      <c r="A11" s="72">
        <v>3</v>
      </c>
      <c r="B11" s="37" t="s">
        <v>156</v>
      </c>
      <c r="C11" s="38">
        <v>33459</v>
      </c>
      <c r="D11" s="39" t="s">
        <v>157</v>
      </c>
      <c r="E11" s="40" t="s">
        <v>160</v>
      </c>
      <c r="F11" s="73">
        <v>1000</v>
      </c>
    </row>
    <row r="12" spans="1:6" ht="14.25">
      <c r="A12" s="72">
        <v>4</v>
      </c>
      <c r="B12" s="37" t="s">
        <v>156</v>
      </c>
      <c r="C12" s="38">
        <v>33455</v>
      </c>
      <c r="D12" s="39" t="s">
        <v>157</v>
      </c>
      <c r="E12" s="40" t="s">
        <v>161</v>
      </c>
      <c r="F12" s="73">
        <v>1200</v>
      </c>
    </row>
    <row r="13" spans="1:256" ht="14.25">
      <c r="A13" s="72">
        <v>5</v>
      </c>
      <c r="B13" s="37" t="s">
        <v>156</v>
      </c>
      <c r="C13" s="38">
        <v>33452</v>
      </c>
      <c r="D13" s="39" t="s">
        <v>157</v>
      </c>
      <c r="E13" s="40" t="s">
        <v>162</v>
      </c>
      <c r="F13" s="73">
        <v>1000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72">
        <v>6</v>
      </c>
      <c r="B14" s="37" t="s">
        <v>156</v>
      </c>
      <c r="C14" s="38">
        <v>33447</v>
      </c>
      <c r="D14" s="39" t="s">
        <v>157</v>
      </c>
      <c r="E14" s="40" t="s">
        <v>163</v>
      </c>
      <c r="F14" s="73">
        <v>300</v>
      </c>
    </row>
    <row r="15" spans="1:6" ht="14.25">
      <c r="A15" s="72">
        <v>7</v>
      </c>
      <c r="B15" s="37" t="s">
        <v>156</v>
      </c>
      <c r="C15" s="38">
        <v>33444</v>
      </c>
      <c r="D15" s="39" t="s">
        <v>157</v>
      </c>
      <c r="E15" s="40" t="s">
        <v>164</v>
      </c>
      <c r="F15" s="73">
        <v>800</v>
      </c>
    </row>
    <row r="16" spans="1:6" ht="14.25">
      <c r="A16" s="72">
        <v>8</v>
      </c>
      <c r="B16" s="37" t="s">
        <v>156</v>
      </c>
      <c r="C16" s="38">
        <v>33450</v>
      </c>
      <c r="D16" s="39" t="s">
        <v>157</v>
      </c>
      <c r="E16" s="40" t="s">
        <v>165</v>
      </c>
      <c r="F16" s="73">
        <v>1000</v>
      </c>
    </row>
    <row r="17" spans="1:6" ht="14.25">
      <c r="A17" s="72">
        <v>9</v>
      </c>
      <c r="B17" s="37" t="s">
        <v>156</v>
      </c>
      <c r="C17" s="38">
        <v>33454</v>
      </c>
      <c r="D17" s="39" t="s">
        <v>157</v>
      </c>
      <c r="E17" s="40" t="s">
        <v>166</v>
      </c>
      <c r="F17" s="73">
        <v>1000</v>
      </c>
    </row>
    <row r="18" spans="1:6" ht="15.75" customHeight="1">
      <c r="A18" s="72">
        <v>10</v>
      </c>
      <c r="B18" s="37" t="s">
        <v>156</v>
      </c>
      <c r="C18" s="38">
        <v>33457</v>
      </c>
      <c r="D18" s="39" t="s">
        <v>157</v>
      </c>
      <c r="E18" s="40" t="s">
        <v>167</v>
      </c>
      <c r="F18" s="73">
        <v>200</v>
      </c>
    </row>
    <row r="19" spans="1:6" ht="14.25">
      <c r="A19" s="72">
        <v>11</v>
      </c>
      <c r="B19" s="37" t="s">
        <v>156</v>
      </c>
      <c r="C19" s="38">
        <v>33460</v>
      </c>
      <c r="D19" s="39" t="s">
        <v>157</v>
      </c>
      <c r="E19" s="40" t="s">
        <v>168</v>
      </c>
      <c r="F19" s="73">
        <v>1500</v>
      </c>
    </row>
    <row r="20" spans="1:6" ht="14.25">
      <c r="A20" s="72">
        <v>12</v>
      </c>
      <c r="B20" s="37" t="s">
        <v>156</v>
      </c>
      <c r="C20" s="38">
        <v>33461</v>
      </c>
      <c r="D20" s="39" t="s">
        <v>157</v>
      </c>
      <c r="E20" s="40" t="s">
        <v>169</v>
      </c>
      <c r="F20" s="73">
        <v>1000</v>
      </c>
    </row>
    <row r="21" spans="1:6" ht="15" thickBot="1">
      <c r="A21" s="74">
        <v>13</v>
      </c>
      <c r="B21" s="75" t="s">
        <v>170</v>
      </c>
      <c r="C21" s="38">
        <v>33495</v>
      </c>
      <c r="D21" s="76" t="s">
        <v>157</v>
      </c>
      <c r="E21" s="77" t="s">
        <v>171</v>
      </c>
      <c r="F21" s="78">
        <v>1200</v>
      </c>
    </row>
    <row r="22" spans="1:6" ht="15.75" thickBot="1">
      <c r="A22" s="79" t="s">
        <v>7</v>
      </c>
      <c r="B22" s="80"/>
      <c r="C22" s="81"/>
      <c r="D22" s="81"/>
      <c r="E22" s="82"/>
      <c r="F22" s="83">
        <f>SUM(F9:F21)</f>
        <v>12200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3">
      <selection activeCell="L24" sqref="L24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41.7109375" style="11" bestFit="1" customWidth="1"/>
    <col min="6" max="6" width="15.00390625" style="11" customWidth="1"/>
    <col min="7" max="16384" width="10.421875" style="11" customWidth="1"/>
  </cols>
  <sheetData>
    <row r="1" spans="1:6" ht="12.75">
      <c r="A1" s="12" t="s">
        <v>25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26</v>
      </c>
      <c r="B3" s="8"/>
      <c r="C3" s="6"/>
      <c r="D3" s="8"/>
      <c r="E3" s="9"/>
      <c r="F3" s="6"/>
    </row>
    <row r="4" spans="1:6" ht="12.75">
      <c r="A4" s="12" t="s">
        <v>31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33</v>
      </c>
      <c r="D6" s="69" t="str">
        <f>personal!G6</f>
        <v>23-31 decembrie 2019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65" t="s">
        <v>9</v>
      </c>
      <c r="B8" s="66" t="s">
        <v>10</v>
      </c>
      <c r="C8" s="67" t="s">
        <v>11</v>
      </c>
      <c r="D8" s="66" t="s">
        <v>28</v>
      </c>
      <c r="E8" s="66" t="s">
        <v>29</v>
      </c>
      <c r="F8" s="87" t="s">
        <v>30</v>
      </c>
    </row>
    <row r="9" spans="1:6" ht="14.25">
      <c r="A9" s="94">
        <v>1</v>
      </c>
      <c r="B9" s="85">
        <v>43822</v>
      </c>
      <c r="C9" s="84">
        <v>13894</v>
      </c>
      <c r="D9" s="84" t="s">
        <v>172</v>
      </c>
      <c r="E9" s="86" t="s">
        <v>173</v>
      </c>
      <c r="F9" s="95">
        <v>2986.57</v>
      </c>
    </row>
    <row r="10" spans="1:6" ht="14.25">
      <c r="A10" s="96">
        <v>2</v>
      </c>
      <c r="B10" s="42">
        <v>43823</v>
      </c>
      <c r="C10" s="41">
        <v>33491</v>
      </c>
      <c r="D10" s="41" t="s">
        <v>174</v>
      </c>
      <c r="E10" s="43" t="s">
        <v>175</v>
      </c>
      <c r="F10" s="97">
        <v>72.67</v>
      </c>
    </row>
    <row r="11" spans="1:6" ht="14.25">
      <c r="A11" s="96">
        <v>3</v>
      </c>
      <c r="B11" s="42">
        <v>43823</v>
      </c>
      <c r="C11" s="41">
        <v>33489</v>
      </c>
      <c r="D11" s="41" t="s">
        <v>174</v>
      </c>
      <c r="E11" s="43" t="s">
        <v>175</v>
      </c>
      <c r="F11" s="97">
        <v>1971.39</v>
      </c>
    </row>
    <row r="12" spans="1:6" ht="14.25">
      <c r="A12" s="96">
        <v>4</v>
      </c>
      <c r="B12" s="42">
        <v>43823</v>
      </c>
      <c r="C12" s="41">
        <v>33487</v>
      </c>
      <c r="D12" s="41" t="s">
        <v>174</v>
      </c>
      <c r="E12" s="43" t="s">
        <v>175</v>
      </c>
      <c r="F12" s="97">
        <v>1971.39</v>
      </c>
    </row>
    <row r="13" spans="1:256" ht="14.25">
      <c r="A13" s="96">
        <v>5</v>
      </c>
      <c r="B13" s="42">
        <v>43823</v>
      </c>
      <c r="C13" s="41">
        <v>33483</v>
      </c>
      <c r="D13" s="41" t="s">
        <v>174</v>
      </c>
      <c r="E13" s="43" t="s">
        <v>175</v>
      </c>
      <c r="F13" s="97">
        <v>72.67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96">
        <v>6</v>
      </c>
      <c r="B14" s="42">
        <v>43823</v>
      </c>
      <c r="C14" s="41">
        <v>33490</v>
      </c>
      <c r="D14" s="41" t="s">
        <v>174</v>
      </c>
      <c r="E14" s="43" t="s">
        <v>176</v>
      </c>
      <c r="F14" s="97">
        <v>1559771.62</v>
      </c>
    </row>
    <row r="15" spans="1:6" ht="14.25">
      <c r="A15" s="96">
        <v>7</v>
      </c>
      <c r="B15" s="42">
        <v>43823</v>
      </c>
      <c r="C15" s="41">
        <v>22482</v>
      </c>
      <c r="D15" s="41" t="s">
        <v>174</v>
      </c>
      <c r="E15" s="43" t="s">
        <v>176</v>
      </c>
      <c r="F15" s="97">
        <v>57497.78</v>
      </c>
    </row>
    <row r="16" spans="1:6" ht="14.25">
      <c r="A16" s="96">
        <v>8</v>
      </c>
      <c r="B16" s="42">
        <v>43823</v>
      </c>
      <c r="C16" s="41">
        <v>33486</v>
      </c>
      <c r="D16" s="41" t="s">
        <v>174</v>
      </c>
      <c r="E16" s="43" t="s">
        <v>176</v>
      </c>
      <c r="F16" s="97">
        <v>57497.78</v>
      </c>
    </row>
    <row r="17" spans="1:6" ht="14.25">
      <c r="A17" s="96">
        <v>9</v>
      </c>
      <c r="B17" s="42">
        <v>43823</v>
      </c>
      <c r="C17" s="41">
        <v>33488</v>
      </c>
      <c r="D17" s="41" t="s">
        <v>174</v>
      </c>
      <c r="E17" s="43" t="s">
        <v>176</v>
      </c>
      <c r="F17" s="97">
        <v>1559771.62</v>
      </c>
    </row>
    <row r="18" spans="1:6" ht="14.25">
      <c r="A18" s="96">
        <v>10</v>
      </c>
      <c r="B18" s="42">
        <v>43823</v>
      </c>
      <c r="C18" s="41">
        <v>33484</v>
      </c>
      <c r="D18" s="41" t="s">
        <v>174</v>
      </c>
      <c r="E18" s="43" t="s">
        <v>176</v>
      </c>
      <c r="F18" s="97">
        <v>57497.78</v>
      </c>
    </row>
    <row r="19" spans="1:6" ht="14.25">
      <c r="A19" s="96">
        <v>11</v>
      </c>
      <c r="B19" s="42">
        <v>43823</v>
      </c>
      <c r="C19" s="41">
        <v>33480</v>
      </c>
      <c r="D19" s="41" t="s">
        <v>174</v>
      </c>
      <c r="E19" s="43" t="s">
        <v>176</v>
      </c>
      <c r="F19" s="97">
        <v>396042.8</v>
      </c>
    </row>
    <row r="20" spans="1:6" ht="14.25">
      <c r="A20" s="96">
        <v>12</v>
      </c>
      <c r="B20" s="42">
        <v>43823</v>
      </c>
      <c r="C20" s="41">
        <v>33478</v>
      </c>
      <c r="D20" s="41" t="s">
        <v>174</v>
      </c>
      <c r="E20" s="43" t="s">
        <v>175</v>
      </c>
      <c r="F20" s="97">
        <v>500.54</v>
      </c>
    </row>
    <row r="21" spans="1:6" ht="14.25">
      <c r="A21" s="96">
        <v>13</v>
      </c>
      <c r="B21" s="42">
        <v>43823</v>
      </c>
      <c r="C21" s="41">
        <v>33485</v>
      </c>
      <c r="D21" s="41" t="s">
        <v>174</v>
      </c>
      <c r="E21" s="43" t="s">
        <v>175</v>
      </c>
      <c r="F21" s="97">
        <v>72.67</v>
      </c>
    </row>
    <row r="22" spans="1:6" ht="14.25">
      <c r="A22" s="96">
        <v>14</v>
      </c>
      <c r="B22" s="42">
        <v>43829</v>
      </c>
      <c r="C22" s="41">
        <v>33501</v>
      </c>
      <c r="D22" s="41" t="s">
        <v>174</v>
      </c>
      <c r="E22" s="43" t="s">
        <v>176</v>
      </c>
      <c r="F22" s="97">
        <v>355146.57</v>
      </c>
    </row>
    <row r="23" spans="1:6" ht="14.25">
      <c r="A23" s="96">
        <v>15</v>
      </c>
      <c r="B23" s="42">
        <v>43829</v>
      </c>
      <c r="C23" s="41">
        <v>33502</v>
      </c>
      <c r="D23" s="41" t="s">
        <v>174</v>
      </c>
      <c r="E23" s="43" t="s">
        <v>176</v>
      </c>
      <c r="F23" s="97">
        <v>773144.05</v>
      </c>
    </row>
    <row r="24" spans="1:6" ht="14.25">
      <c r="A24" s="96">
        <v>16</v>
      </c>
      <c r="B24" s="42">
        <v>43829</v>
      </c>
      <c r="C24" s="41">
        <v>33503</v>
      </c>
      <c r="D24" s="41" t="s">
        <v>174</v>
      </c>
      <c r="E24" s="43" t="s">
        <v>175</v>
      </c>
      <c r="F24" s="97">
        <v>1465.76</v>
      </c>
    </row>
    <row r="25" spans="1:6" ht="14.25">
      <c r="A25" s="96">
        <v>17</v>
      </c>
      <c r="B25" s="42">
        <v>43829</v>
      </c>
      <c r="C25" s="41">
        <v>33504</v>
      </c>
      <c r="D25" s="41" t="s">
        <v>174</v>
      </c>
      <c r="E25" s="43" t="s">
        <v>175</v>
      </c>
      <c r="F25" s="97">
        <v>673.3</v>
      </c>
    </row>
    <row r="26" spans="1:6" ht="14.25">
      <c r="A26" s="96">
        <v>18</v>
      </c>
      <c r="B26" s="42">
        <v>43829</v>
      </c>
      <c r="C26" s="41">
        <v>33508</v>
      </c>
      <c r="D26" s="41" t="s">
        <v>174</v>
      </c>
      <c r="E26" s="43" t="s">
        <v>176</v>
      </c>
      <c r="F26" s="97">
        <v>14339.7</v>
      </c>
    </row>
    <row r="27" spans="1:6" ht="14.25">
      <c r="A27" s="96">
        <v>19</v>
      </c>
      <c r="B27" s="42">
        <v>43829</v>
      </c>
      <c r="C27" s="41">
        <v>33509</v>
      </c>
      <c r="D27" s="41" t="s">
        <v>174</v>
      </c>
      <c r="E27" s="43" t="s">
        <v>176</v>
      </c>
      <c r="F27" s="97">
        <v>14339.7</v>
      </c>
    </row>
    <row r="28" spans="1:6" ht="14.25">
      <c r="A28" s="96">
        <v>20</v>
      </c>
      <c r="B28" s="42">
        <v>43829</v>
      </c>
      <c r="C28" s="41">
        <v>33510</v>
      </c>
      <c r="D28" s="41" t="s">
        <v>174</v>
      </c>
      <c r="E28" s="43" t="s">
        <v>176</v>
      </c>
      <c r="F28" s="97">
        <v>14339.7</v>
      </c>
    </row>
    <row r="29" spans="1:6" ht="14.25">
      <c r="A29" s="96">
        <v>21</v>
      </c>
      <c r="B29" s="42">
        <v>43829</v>
      </c>
      <c r="C29" s="41">
        <v>33511</v>
      </c>
      <c r="D29" s="41" t="s">
        <v>174</v>
      </c>
      <c r="E29" s="43" t="s">
        <v>176</v>
      </c>
      <c r="F29" s="97">
        <v>23899.5</v>
      </c>
    </row>
    <row r="30" spans="1:6" ht="14.25">
      <c r="A30" s="96">
        <v>22</v>
      </c>
      <c r="B30" s="42">
        <v>43829</v>
      </c>
      <c r="C30" s="41">
        <v>33512</v>
      </c>
      <c r="D30" s="41" t="s">
        <v>174</v>
      </c>
      <c r="E30" s="43" t="s">
        <v>176</v>
      </c>
      <c r="F30" s="97">
        <v>4301.91</v>
      </c>
    </row>
    <row r="31" spans="1:6" ht="14.25">
      <c r="A31" s="96">
        <v>23</v>
      </c>
      <c r="B31" s="42">
        <v>43829</v>
      </c>
      <c r="C31" s="41">
        <v>13920</v>
      </c>
      <c r="D31" s="41" t="s">
        <v>172</v>
      </c>
      <c r="E31" s="43" t="s">
        <v>177</v>
      </c>
      <c r="F31" s="97">
        <v>6475.55</v>
      </c>
    </row>
    <row r="32" spans="1:6" ht="14.25">
      <c r="A32" s="96">
        <v>24</v>
      </c>
      <c r="B32" s="42">
        <v>43829</v>
      </c>
      <c r="C32" s="41">
        <v>13921</v>
      </c>
      <c r="D32" s="41" t="s">
        <v>172</v>
      </c>
      <c r="E32" s="43" t="s">
        <v>178</v>
      </c>
      <c r="F32" s="97">
        <v>6481.1</v>
      </c>
    </row>
    <row r="33" spans="1:6" ht="14.25">
      <c r="A33" s="96">
        <v>25</v>
      </c>
      <c r="B33" s="42">
        <v>43830</v>
      </c>
      <c r="C33" s="41" t="s">
        <v>179</v>
      </c>
      <c r="D33" s="41" t="s">
        <v>180</v>
      </c>
      <c r="E33" s="43" t="s">
        <v>181</v>
      </c>
      <c r="F33" s="97">
        <v>56120</v>
      </c>
    </row>
    <row r="34" spans="1:6" ht="14.25">
      <c r="A34" s="96">
        <v>26</v>
      </c>
      <c r="B34" s="42">
        <v>43830</v>
      </c>
      <c r="C34" s="41" t="s">
        <v>182</v>
      </c>
      <c r="D34" s="41" t="s">
        <v>180</v>
      </c>
      <c r="E34" s="43" t="s">
        <v>183</v>
      </c>
      <c r="F34" s="97">
        <v>231880</v>
      </c>
    </row>
    <row r="35" spans="1:6" ht="14.25">
      <c r="A35" s="96">
        <v>27</v>
      </c>
      <c r="B35" s="42">
        <v>43830</v>
      </c>
      <c r="C35" s="41" t="s">
        <v>184</v>
      </c>
      <c r="D35" s="41" t="s">
        <v>180</v>
      </c>
      <c r="E35" s="43" t="s">
        <v>185</v>
      </c>
      <c r="F35" s="97">
        <v>36266.74</v>
      </c>
    </row>
    <row r="36" spans="1:6" ht="14.25">
      <c r="A36" s="96">
        <v>28</v>
      </c>
      <c r="B36" s="42">
        <v>43830</v>
      </c>
      <c r="C36" s="41" t="s">
        <v>186</v>
      </c>
      <c r="D36" s="41" t="s">
        <v>180</v>
      </c>
      <c r="E36" s="43" t="s">
        <v>187</v>
      </c>
      <c r="F36" s="97">
        <v>17980.98</v>
      </c>
    </row>
    <row r="37" spans="1:6" ht="14.25">
      <c r="A37" s="96">
        <v>29</v>
      </c>
      <c r="B37" s="42">
        <v>43830</v>
      </c>
      <c r="C37" s="41" t="s">
        <v>188</v>
      </c>
      <c r="D37" s="41" t="s">
        <v>180</v>
      </c>
      <c r="E37" s="43" t="s">
        <v>189</v>
      </c>
      <c r="F37" s="97">
        <v>3068.55</v>
      </c>
    </row>
    <row r="38" spans="1:6" ht="15" thickBot="1">
      <c r="A38" s="98">
        <v>30</v>
      </c>
      <c r="B38" s="89">
        <v>43830</v>
      </c>
      <c r="C38" s="88" t="s">
        <v>190</v>
      </c>
      <c r="D38" s="88" t="s">
        <v>180</v>
      </c>
      <c r="E38" s="90" t="s">
        <v>191</v>
      </c>
      <c r="F38" s="99">
        <v>1506.79</v>
      </c>
    </row>
    <row r="39" spans="1:6" ht="15.75" thickBot="1">
      <c r="A39" s="79" t="s">
        <v>7</v>
      </c>
      <c r="B39" s="91"/>
      <c r="C39" s="91"/>
      <c r="D39" s="91"/>
      <c r="E39" s="92"/>
      <c r="F39" s="93">
        <f>SUM(F9:F38)</f>
        <v>5257157.18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2020-01-15T12:48:47Z</cp:lastPrinted>
  <dcterms:created xsi:type="dcterms:W3CDTF">2016-01-19T13:06:09Z</dcterms:created>
  <dcterms:modified xsi:type="dcterms:W3CDTF">2020-01-15T12:48:52Z</dcterms:modified>
  <cp:category/>
  <cp:version/>
  <cp:contentType/>
  <cp:contentStatus/>
</cp:coreProperties>
</file>