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60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2'!$A$2:$L$65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<sst xmlns="http://schemas.openxmlformats.org/spreadsheetml/2006/main" count="66" uniqueCount="61">
  <si>
    <t>Anexa nr.2</t>
  </si>
  <si>
    <t xml:space="preserve"> EXECUŢIA BUGETULUI GENERAL CONSOLIDAT </t>
  </si>
  <si>
    <t xml:space="preserve">    </t>
  </si>
  <si>
    <t xml:space="preserve">
 Realizări 1.01.-28.02.2021
</t>
  </si>
  <si>
    <t xml:space="preserve">
Realizări 1.01.-28.02.2022
</t>
  </si>
  <si>
    <t xml:space="preserve"> Diferenţe 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</si>
  <si>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</si>
  <si>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</si>
  <si>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</si>
  <si>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</si>
  <si>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</si>
  <si>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</si>
  <si>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</si>
  <si>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</si>
  <si>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</si>
  <si>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</si>
  <si>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</si>
  <si>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</si>
  <si>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</si>
  <si>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</si>
  <si>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</si>
  <si>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</si>
  <si>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</si>
  <si>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</si>
  <si>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</si>
  <si>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</si>
  <si>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</si>
  <si>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</si>
  <si>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</si>
  <si>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</si>
  <si>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</si>
  <si>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</si>
  <si>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</si>
  <si>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</si>
  <si>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</si>
  <si>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</si>
  <si>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</si>
  <si>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</si>
  <si>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</si>
  <si>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</si>
  <si>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</si>
  <si>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</si>
  <si>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</si>
  <si>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</si>
  <si>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</si>
  <si>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</si>
  <si>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</si>
  <si>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</si>
  <si>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</si>
  <si>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</si>
  <si>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</si>
  <si>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</si>
  <si>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</si>
  <si>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</si>
  <si>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</si>
  <si>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</si>
  <si>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de rezerva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</si>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</sst>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2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 horizontal="left" indent="3"/>
      <protection/>
    </xf>
    <xf numFmtId="164" fontId="2" fillId="33" borderId="0" xfId="0" applyNumberFormat="1" applyFont="1" applyFill="1" applyBorder="1" applyAlignment="1">
      <alignment horizontal="left" vertical="center" indent="4"/>
    </xf>
    <xf numFmtId="164" fontId="2" fillId="33" borderId="0" xfId="0" applyNumberFormat="1" applyFont="1" applyFill="1" applyBorder="1" applyAlignment="1">
      <alignment horizontal="left" indent="3"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28%20februarie%20%202022%20-%20fara%20total%20transferuri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2 "/>
      <sheetName val="UAT februarie 2022"/>
      <sheetName val="consolidari februarie"/>
      <sheetName val="ianuarie 2022  (valori)"/>
      <sheetName val="UAT ianuarie 2022 (valori)"/>
      <sheetName val="Sinteza - An 2"/>
      <sheetName val="Sinteza - An 2 (engleza)"/>
      <sheetName val="2022 Engl"/>
      <sheetName val="2021 - 2022"/>
      <sheetName val="Progr.28.02.2022.(Liliana)"/>
      <sheetName val="Sinteza - program 3 luni "/>
      <sheetName val="program trim I _%.exec"/>
      <sheetName val="Sinteza - Anexa program anual"/>
      <sheetName val="program %.exec"/>
      <sheetName val="dob_trez"/>
      <sheetName val="SPECIAL_CNAIR"/>
      <sheetName val="CNAIR_ex"/>
      <sheetName val="februarie 2021 "/>
      <sheetName val="februarie 2021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74"/>
  <sheetViews>
    <sheetView showZeros="0" tabSelected="1" view="pageBreakPreview" zoomScale="75" zoomScaleNormal="75" zoomScaleSheetLayoutView="75" zoomScalePageLayoutView="0" workbookViewId="0" topLeftCell="A36">
      <selection activeCell="U53" sqref="U53"/>
    </sheetView>
  </sheetViews>
  <sheetFormatPr defaultColWidth="8.8515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4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1" t="s">
        <v>3</v>
      </c>
      <c r="C7" s="101"/>
      <c r="D7" s="101"/>
      <c r="E7" s="15"/>
      <c r="F7" s="16"/>
      <c r="G7" s="101" t="s">
        <v>4</v>
      </c>
      <c r="H7" s="101"/>
      <c r="I7" s="101"/>
      <c r="J7" s="17"/>
      <c r="K7" s="102" t="s">
        <v>5</v>
      </c>
      <c r="L7" s="103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9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1187100</v>
      </c>
      <c r="C10" s="18"/>
      <c r="D10" s="18"/>
      <c r="E10" s="18"/>
      <c r="F10" s="18"/>
      <c r="G10" s="18">
        <v>1314500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B13+B30+B31+B33+B34+B38+B32+B35+B36</f>
        <v>53359.05349273</v>
      </c>
      <c r="C12" s="38">
        <f>B12/$B$10*100</f>
        <v>4.4949080526265695</v>
      </c>
      <c r="D12" s="38">
        <f>B12/B$12*100</f>
        <v>100</v>
      </c>
      <c r="E12" s="38"/>
      <c r="F12" s="38"/>
      <c r="G12" s="37">
        <f>G13+G30+G31+G33+G34+G38+G32+G35+G36</f>
        <v>68247.50453923999</v>
      </c>
      <c r="H12" s="38">
        <f>G12/$G$10*100</f>
        <v>5.1918984054195505</v>
      </c>
      <c r="I12" s="38">
        <f aca="true" t="shared" si="0" ref="I12:I32">G12/G$12*100</f>
        <v>100</v>
      </c>
      <c r="J12" s="38"/>
      <c r="K12" s="38">
        <f aca="true" t="shared" si="1" ref="K12:K32">G12-B12</f>
        <v>14888.451046509988</v>
      </c>
      <c r="L12" s="39">
        <f aca="true" t="shared" si="2" ref="L12:L28">G12/B12-1</f>
        <v>0.27902389701381214</v>
      </c>
    </row>
    <row r="13" spans="1:12" s="44" customFormat="1" ht="24.75" customHeight="1">
      <c r="A13" s="40" t="s">
        <v>12</v>
      </c>
      <c r="B13" s="41">
        <f>B14+B27+B28</f>
        <v>50604.960926730004</v>
      </c>
      <c r="C13" s="42">
        <f aca="true" t="shared" si="3" ref="C13:C28">B13/$B$10*100</f>
        <v>4.2629063201693205</v>
      </c>
      <c r="D13" s="42">
        <f>B13/B$12*100</f>
        <v>94.83856555593655</v>
      </c>
      <c r="E13" s="42"/>
      <c r="F13" s="42"/>
      <c r="G13" s="41">
        <f>G14+G27+G28</f>
        <v>63272.610614239995</v>
      </c>
      <c r="H13" s="42">
        <f aca="true" t="shared" si="4" ref="H13:H28">G13/$G$10*100</f>
        <v>4.8134355735443135</v>
      </c>
      <c r="I13" s="42">
        <f t="shared" si="0"/>
        <v>92.71051160245779</v>
      </c>
      <c r="J13" s="42"/>
      <c r="K13" s="42">
        <f t="shared" si="1"/>
        <v>12667.649687509991</v>
      </c>
      <c r="L13" s="43">
        <f t="shared" si="2"/>
        <v>0.250324265754325</v>
      </c>
    </row>
    <row r="14" spans="1:12" s="44" customFormat="1" ht="25.5" customHeight="1">
      <c r="A14" s="45" t="s">
        <v>13</v>
      </c>
      <c r="B14" s="41">
        <f>B15+B19+B20+B25+B26</f>
        <v>26072.558624000005</v>
      </c>
      <c r="C14" s="42">
        <f t="shared" si="3"/>
        <v>2.196323698424733</v>
      </c>
      <c r="D14" s="42">
        <f aca="true" t="shared" si="5" ref="D14:D34">B14/B$12*100</f>
        <v>48.86248334137394</v>
      </c>
      <c r="E14" s="42"/>
      <c r="F14" s="42"/>
      <c r="G14" s="41">
        <f>G15+G19+G20+G25+G26</f>
        <v>35251.961909</v>
      </c>
      <c r="H14" s="42">
        <f t="shared" si="4"/>
        <v>2.68177724678585</v>
      </c>
      <c r="I14" s="42">
        <f t="shared" si="0"/>
        <v>51.653114860384854</v>
      </c>
      <c r="J14" s="42"/>
      <c r="K14" s="42">
        <f t="shared" si="1"/>
        <v>9179.403284999993</v>
      </c>
      <c r="L14" s="43">
        <f t="shared" si="2"/>
        <v>0.35207144098816134</v>
      </c>
    </row>
    <row r="15" spans="1:12" s="44" customFormat="1" ht="40.5" customHeight="1">
      <c r="A15" s="46" t="s">
        <v>14</v>
      </c>
      <c r="B15" s="41">
        <f>B16+B17+B18</f>
        <v>5833.599</v>
      </c>
      <c r="C15" s="42">
        <f t="shared" si="3"/>
        <v>0.4914159716957291</v>
      </c>
      <c r="D15" s="42">
        <f t="shared" si="5"/>
        <v>10.932725785315531</v>
      </c>
      <c r="E15" s="42"/>
      <c r="F15" s="42"/>
      <c r="G15" s="41">
        <f>G16+G17+G18</f>
        <v>5781.835268999999</v>
      </c>
      <c r="H15" s="42">
        <f t="shared" si="4"/>
        <v>0.4398505339672879</v>
      </c>
      <c r="I15" s="42">
        <f t="shared" si="0"/>
        <v>8.471863268898923</v>
      </c>
      <c r="J15" s="42"/>
      <c r="K15" s="42">
        <f t="shared" si="1"/>
        <v>-51.76373100000092</v>
      </c>
      <c r="L15" s="43">
        <f t="shared" si="2"/>
        <v>-0.008873378338140947</v>
      </c>
    </row>
    <row r="16" spans="1:12" ht="25.5" customHeight="1">
      <c r="A16" s="47" t="s">
        <v>15</v>
      </c>
      <c r="B16" s="48">
        <v>506.06699999999995</v>
      </c>
      <c r="C16" s="48">
        <f t="shared" si="3"/>
        <v>0.042630528177912554</v>
      </c>
      <c r="D16" s="48">
        <f t="shared" si="5"/>
        <v>0.9484182474656337</v>
      </c>
      <c r="E16" s="48"/>
      <c r="F16" s="48"/>
      <c r="G16" s="48">
        <v>432.989</v>
      </c>
      <c r="H16" s="48">
        <f t="shared" si="4"/>
        <v>0.032939444655762644</v>
      </c>
      <c r="I16" s="48">
        <f t="shared" si="0"/>
        <v>0.6344393145555176</v>
      </c>
      <c r="J16" s="48"/>
      <c r="K16" s="48">
        <f t="shared" si="1"/>
        <v>-73.07799999999997</v>
      </c>
      <c r="L16" s="49">
        <f t="shared" si="2"/>
        <v>-0.1444038042393596</v>
      </c>
    </row>
    <row r="17" spans="1:12" ht="18" customHeight="1">
      <c r="A17" s="47" t="s">
        <v>16</v>
      </c>
      <c r="B17" s="48">
        <v>4477.759</v>
      </c>
      <c r="C17" s="48">
        <f t="shared" si="3"/>
        <v>0.37720149945244713</v>
      </c>
      <c r="D17" s="48">
        <f t="shared" si="5"/>
        <v>8.391751177914127</v>
      </c>
      <c r="E17" s="48"/>
      <c r="F17" s="48"/>
      <c r="G17" s="48">
        <v>5028.221269</v>
      </c>
      <c r="H17" s="48">
        <f t="shared" si="4"/>
        <v>0.38251968573602124</v>
      </c>
      <c r="I17" s="48">
        <f t="shared" si="0"/>
        <v>7.367626557113079</v>
      </c>
      <c r="J17" s="48"/>
      <c r="K17" s="48">
        <f t="shared" si="1"/>
        <v>550.4622689999997</v>
      </c>
      <c r="L17" s="49">
        <f t="shared" si="2"/>
        <v>0.12293253589574604</v>
      </c>
    </row>
    <row r="18" spans="1:12" ht="31.5" customHeight="1">
      <c r="A18" s="50" t="s">
        <v>17</v>
      </c>
      <c r="B18" s="48">
        <v>849.773</v>
      </c>
      <c r="C18" s="48">
        <f t="shared" si="3"/>
        <v>0.07158394406536939</v>
      </c>
      <c r="D18" s="48">
        <f t="shared" si="5"/>
        <v>1.5925563599357675</v>
      </c>
      <c r="E18" s="48"/>
      <c r="F18" s="48"/>
      <c r="G18" s="48">
        <v>320.625</v>
      </c>
      <c r="H18" s="48">
        <f t="shared" si="4"/>
        <v>0.024391403575503994</v>
      </c>
      <c r="I18" s="48">
        <f t="shared" si="0"/>
        <v>0.4697973972303289</v>
      </c>
      <c r="J18" s="48"/>
      <c r="K18" s="48">
        <f t="shared" si="1"/>
        <v>-529.148</v>
      </c>
      <c r="L18" s="49">
        <f t="shared" si="2"/>
        <v>-0.6226933545782227</v>
      </c>
    </row>
    <row r="19" spans="1:12" ht="24" customHeight="1">
      <c r="A19" s="46" t="s">
        <v>18</v>
      </c>
      <c r="B19" s="42">
        <v>1075.804</v>
      </c>
      <c r="C19" s="42">
        <f t="shared" si="3"/>
        <v>0.09062454721590432</v>
      </c>
      <c r="D19" s="42">
        <f t="shared" si="5"/>
        <v>2.016160200717531</v>
      </c>
      <c r="E19" s="42"/>
      <c r="F19" s="42"/>
      <c r="G19" s="42">
        <v>1339.672</v>
      </c>
      <c r="H19" s="42">
        <f t="shared" si="4"/>
        <v>0.10191494864967669</v>
      </c>
      <c r="I19" s="42">
        <f t="shared" si="0"/>
        <v>1.9629611500736035</v>
      </c>
      <c r="J19" s="42"/>
      <c r="K19" s="42">
        <f t="shared" si="1"/>
        <v>263.86799999999994</v>
      </c>
      <c r="L19" s="43">
        <f t="shared" si="2"/>
        <v>0.24527516164654517</v>
      </c>
    </row>
    <row r="20" spans="1:12" ht="23.25" customHeight="1">
      <c r="A20" s="51" t="s">
        <v>19</v>
      </c>
      <c r="B20" s="41">
        <f>B21+B22+B23+B24</f>
        <v>18702.350624000002</v>
      </c>
      <c r="C20" s="42">
        <f>B20/$B$10*100</f>
        <v>1.5754654724959987</v>
      </c>
      <c r="D20" s="42">
        <f t="shared" si="5"/>
        <v>35.05000445060019</v>
      </c>
      <c r="E20" s="42"/>
      <c r="F20" s="42"/>
      <c r="G20" s="41">
        <f>G21+G22+G23+G24</f>
        <v>27494.96764</v>
      </c>
      <c r="H20" s="42">
        <f t="shared" si="4"/>
        <v>2.091667374667174</v>
      </c>
      <c r="I20" s="42">
        <f t="shared" si="0"/>
        <v>40.28713991174773</v>
      </c>
      <c r="J20" s="42"/>
      <c r="K20" s="42">
        <f t="shared" si="1"/>
        <v>8792.617015999997</v>
      </c>
      <c r="L20" s="43">
        <f t="shared" si="2"/>
        <v>0.4701343265758675</v>
      </c>
    </row>
    <row r="21" spans="1:12" ht="20.25" customHeight="1">
      <c r="A21" s="47" t="s">
        <v>20</v>
      </c>
      <c r="B21" s="34">
        <v>11637.211</v>
      </c>
      <c r="C21" s="48">
        <f t="shared" si="3"/>
        <v>0.9803058714514362</v>
      </c>
      <c r="D21" s="48">
        <f t="shared" si="5"/>
        <v>21.80925304753678</v>
      </c>
      <c r="E21" s="48"/>
      <c r="F21" s="48"/>
      <c r="G21" s="48">
        <v>17132.858</v>
      </c>
      <c r="H21" s="48">
        <f t="shared" si="4"/>
        <v>1.3033745150247242</v>
      </c>
      <c r="I21" s="48">
        <f>G21/G$12*100</f>
        <v>25.104006535724967</v>
      </c>
      <c r="J21" s="48"/>
      <c r="K21" s="48">
        <f t="shared" si="1"/>
        <v>5495.647000000001</v>
      </c>
      <c r="L21" s="49">
        <f t="shared" si="2"/>
        <v>0.47224777483195934</v>
      </c>
    </row>
    <row r="22" spans="1:12" ht="18" customHeight="1">
      <c r="A22" s="47" t="s">
        <v>21</v>
      </c>
      <c r="B22" s="34">
        <v>5371.559429</v>
      </c>
      <c r="C22" s="48">
        <f t="shared" si="3"/>
        <v>0.45249426577373436</v>
      </c>
      <c r="D22" s="48">
        <f t="shared" si="5"/>
        <v>10.066819175740921</v>
      </c>
      <c r="E22" s="48"/>
      <c r="F22" s="48"/>
      <c r="G22" s="48">
        <v>5850.795</v>
      </c>
      <c r="H22" s="48">
        <f t="shared" si="4"/>
        <v>0.4450966146823888</v>
      </c>
      <c r="I22" s="48">
        <f t="shared" si="0"/>
        <v>8.572906862310244</v>
      </c>
      <c r="J22" s="48"/>
      <c r="K22" s="48">
        <f t="shared" si="1"/>
        <v>479.23557100000016</v>
      </c>
      <c r="L22" s="49">
        <f t="shared" si="2"/>
        <v>0.08921721472775679</v>
      </c>
    </row>
    <row r="23" spans="1:12" s="53" customFormat="1" ht="23.25" customHeight="1">
      <c r="A23" s="52" t="s">
        <v>22</v>
      </c>
      <c r="B23" s="34">
        <v>874.3621949999999</v>
      </c>
      <c r="C23" s="48">
        <f t="shared" si="3"/>
        <v>0.07365531084154663</v>
      </c>
      <c r="D23" s="48">
        <f t="shared" si="5"/>
        <v>1.6386388771291247</v>
      </c>
      <c r="E23" s="48"/>
      <c r="F23" s="48"/>
      <c r="G23" s="48">
        <v>3531.50464</v>
      </c>
      <c r="H23" s="48">
        <f t="shared" si="4"/>
        <v>0.2686576371243819</v>
      </c>
      <c r="I23" s="48">
        <f t="shared" si="0"/>
        <v>5.174554972877441</v>
      </c>
      <c r="J23" s="48"/>
      <c r="K23" s="48">
        <f t="shared" si="1"/>
        <v>2657.1424450000004</v>
      </c>
      <c r="L23" s="49">
        <f t="shared" si="2"/>
        <v>3.0389493738347193</v>
      </c>
    </row>
    <row r="24" spans="1:12" ht="49.5" customHeight="1">
      <c r="A24" s="52" t="s">
        <v>23</v>
      </c>
      <c r="B24" s="34">
        <v>819.218</v>
      </c>
      <c r="C24" s="48">
        <f t="shared" si="3"/>
        <v>0.06901002442928145</v>
      </c>
      <c r="D24" s="48">
        <f t="shared" si="5"/>
        <v>1.535293350193357</v>
      </c>
      <c r="E24" s="48"/>
      <c r="F24" s="48"/>
      <c r="G24" s="48">
        <v>979.8100000000001</v>
      </c>
      <c r="H24" s="48">
        <f t="shared" si="4"/>
        <v>0.07453860783567898</v>
      </c>
      <c r="I24" s="48">
        <f t="shared" si="0"/>
        <v>1.435671540835083</v>
      </c>
      <c r="J24" s="48"/>
      <c r="K24" s="48">
        <f t="shared" si="1"/>
        <v>160.5920000000001</v>
      </c>
      <c r="L24" s="49">
        <f t="shared" si="2"/>
        <v>0.1960308489315421</v>
      </c>
    </row>
    <row r="25" spans="1:12" s="44" customFormat="1" ht="35.25" customHeight="1">
      <c r="A25" s="51" t="s">
        <v>24</v>
      </c>
      <c r="B25" s="54">
        <v>200.182</v>
      </c>
      <c r="C25" s="42">
        <f t="shared" si="3"/>
        <v>0.01686311178502232</v>
      </c>
      <c r="D25" s="42">
        <f t="shared" si="5"/>
        <v>0.3751603278106763</v>
      </c>
      <c r="E25" s="42"/>
      <c r="F25" s="42"/>
      <c r="G25" s="42">
        <v>327.495</v>
      </c>
      <c r="H25" s="42">
        <f t="shared" si="4"/>
        <v>0.02491403575503994</v>
      </c>
      <c r="I25" s="42">
        <f t="shared" si="0"/>
        <v>0.47986369935577866</v>
      </c>
      <c r="J25" s="42"/>
      <c r="K25" s="42">
        <f t="shared" si="1"/>
        <v>127.31300000000002</v>
      </c>
      <c r="L25" s="43">
        <f t="shared" si="2"/>
        <v>0.6359862525102158</v>
      </c>
    </row>
    <row r="26" spans="1:12" s="44" customFormat="1" ht="17.25" customHeight="1">
      <c r="A26" s="55" t="s">
        <v>25</v>
      </c>
      <c r="B26" s="54">
        <v>260.623</v>
      </c>
      <c r="C26" s="42">
        <f t="shared" si="3"/>
        <v>0.021954595232078173</v>
      </c>
      <c r="D26" s="42">
        <f t="shared" si="5"/>
        <v>0.4884325769300031</v>
      </c>
      <c r="E26" s="42"/>
      <c r="F26" s="42"/>
      <c r="G26" s="42">
        <v>307.992</v>
      </c>
      <c r="H26" s="42">
        <f t="shared" si="4"/>
        <v>0.02343035374667174</v>
      </c>
      <c r="I26" s="42">
        <f t="shared" si="0"/>
        <v>0.45128683030881384</v>
      </c>
      <c r="J26" s="42"/>
      <c r="K26" s="42">
        <f t="shared" si="1"/>
        <v>47.36900000000003</v>
      </c>
      <c r="L26" s="43">
        <f t="shared" si="2"/>
        <v>0.18175295349988319</v>
      </c>
    </row>
    <row r="27" spans="1:12" s="44" customFormat="1" ht="18" customHeight="1">
      <c r="A27" s="56" t="s">
        <v>26</v>
      </c>
      <c r="B27" s="54">
        <v>20021.686679</v>
      </c>
      <c r="C27" s="42">
        <f>B27/$B$10*100</f>
        <v>1.6866048925111614</v>
      </c>
      <c r="D27" s="42">
        <f t="shared" si="5"/>
        <v>37.52256715297225</v>
      </c>
      <c r="E27" s="42"/>
      <c r="F27" s="42"/>
      <c r="G27" s="42">
        <v>21717.271592999998</v>
      </c>
      <c r="H27" s="42">
        <f t="shared" si="4"/>
        <v>1.6521317301635603</v>
      </c>
      <c r="I27" s="42">
        <f>G27/G$12*100</f>
        <v>31.82134165874637</v>
      </c>
      <c r="J27" s="42"/>
      <c r="K27" s="42">
        <f t="shared" si="1"/>
        <v>1695.5849139999991</v>
      </c>
      <c r="L27" s="43">
        <f t="shared" si="2"/>
        <v>0.08468741625941201</v>
      </c>
    </row>
    <row r="28" spans="1:12" s="44" customFormat="1" ht="18.75" customHeight="1">
      <c r="A28" s="58" t="s">
        <v>27</v>
      </c>
      <c r="B28" s="54">
        <v>4510.7156237300005</v>
      </c>
      <c r="C28" s="42">
        <f t="shared" si="3"/>
        <v>0.37997772923342604</v>
      </c>
      <c r="D28" s="42">
        <f t="shared" si="5"/>
        <v>8.453515061590384</v>
      </c>
      <c r="E28" s="42"/>
      <c r="F28" s="42"/>
      <c r="G28" s="42">
        <v>6303.377112239999</v>
      </c>
      <c r="H28" s="42">
        <f t="shared" si="4"/>
        <v>0.479526596594903</v>
      </c>
      <c r="I28" s="42">
        <f>G28/G$12*100</f>
        <v>9.23605508332656</v>
      </c>
      <c r="J28" s="42"/>
      <c r="K28" s="42">
        <f t="shared" si="1"/>
        <v>1792.661488509999</v>
      </c>
      <c r="L28" s="43">
        <f t="shared" si="2"/>
        <v>0.39742285660376253</v>
      </c>
    </row>
    <row r="29" spans="1:12" s="44" customFormat="1" ht="19.5" customHeight="1" hidden="1">
      <c r="A29" s="59" t="s">
        <v>28</v>
      </c>
      <c r="B29" s="54" t="e">
        <v>#REF!</v>
      </c>
      <c r="C29" s="42" t="e">
        <f>B29/$B$10*100</f>
        <v>#REF!</v>
      </c>
      <c r="D29" s="42" t="e">
        <f t="shared" si="5"/>
        <v>#REF!</v>
      </c>
      <c r="E29" s="42"/>
      <c r="F29" s="42"/>
      <c r="G29" s="42"/>
      <c r="H29" s="42">
        <f>G29/$G$10*100</f>
        <v>0</v>
      </c>
      <c r="I29" s="42">
        <f t="shared" si="0"/>
        <v>0</v>
      </c>
      <c r="J29" s="42"/>
      <c r="K29" s="42" t="e">
        <f t="shared" si="1"/>
        <v>#REF!</v>
      </c>
      <c r="L29" s="43"/>
    </row>
    <row r="30" spans="1:12" s="44" customFormat="1" ht="19.5" customHeight="1">
      <c r="A30" s="60" t="s">
        <v>29</v>
      </c>
      <c r="B30" s="54">
        <v>131.401</v>
      </c>
      <c r="C30" s="42">
        <f>B30/$B$10*100</f>
        <v>0.011069075899250274</v>
      </c>
      <c r="D30" s="42">
        <f t="shared" si="5"/>
        <v>0.24625811628743183</v>
      </c>
      <c r="E30" s="42"/>
      <c r="F30" s="42"/>
      <c r="G30" s="42">
        <v>100.53099999999999</v>
      </c>
      <c r="H30" s="42">
        <f>G30/$G$10*100</f>
        <v>0.007647850893875997</v>
      </c>
      <c r="I30" s="42">
        <f t="shared" si="0"/>
        <v>0.1473035544357495</v>
      </c>
      <c r="J30" s="42"/>
      <c r="K30" s="42">
        <f t="shared" si="1"/>
        <v>-30.87000000000002</v>
      </c>
      <c r="L30" s="43">
        <f>G30/B30-1</f>
        <v>-0.23492971895191073</v>
      </c>
    </row>
    <row r="31" spans="1:12" s="44" customFormat="1" ht="18" customHeight="1">
      <c r="A31" s="60" t="s">
        <v>30</v>
      </c>
      <c r="B31" s="54">
        <v>0.020451</v>
      </c>
      <c r="C31" s="42">
        <f>B31/$B$10*100</f>
        <v>1.722769775082133E-06</v>
      </c>
      <c r="D31" s="42">
        <f t="shared" si="5"/>
        <v>3.832714162140523E-05</v>
      </c>
      <c r="E31" s="42"/>
      <c r="F31" s="42"/>
      <c r="G31" s="42">
        <v>0</v>
      </c>
      <c r="H31" s="42">
        <f>G31/$G$10*100</f>
        <v>0</v>
      </c>
      <c r="I31" s="42">
        <f t="shared" si="0"/>
        <v>0</v>
      </c>
      <c r="J31" s="42"/>
      <c r="K31" s="42">
        <f t="shared" si="1"/>
        <v>-0.020451</v>
      </c>
      <c r="L31" s="43">
        <f>G31/B31-1</f>
        <v>-1</v>
      </c>
    </row>
    <row r="32" spans="1:12" s="44" customFormat="1" ht="34.5" customHeight="1">
      <c r="A32" s="61" t="s">
        <v>31</v>
      </c>
      <c r="B32" s="54">
        <v>1.397769000000002</v>
      </c>
      <c r="C32" s="42">
        <f>B32/$B$10*100</f>
        <v>0.00011774652514531228</v>
      </c>
      <c r="D32" s="42">
        <f t="shared" si="5"/>
        <v>0.002619553587453427</v>
      </c>
      <c r="E32" s="42"/>
      <c r="F32" s="42"/>
      <c r="G32" s="42">
        <v>1.8863020000000001</v>
      </c>
      <c r="H32" s="42">
        <f>G32/$G$10*100</f>
        <v>0.0001434995815899582</v>
      </c>
      <c r="I32" s="42">
        <f t="shared" si="0"/>
        <v>0.002763913512640511</v>
      </c>
      <c r="J32" s="42"/>
      <c r="K32" s="42">
        <f t="shared" si="1"/>
        <v>0.4885329999999981</v>
      </c>
      <c r="L32" s="43">
        <f>G32/B32-1</f>
        <v>0.3495091105898023</v>
      </c>
    </row>
    <row r="33" spans="1:12" s="44" customFormat="1" ht="16.5" customHeight="1">
      <c r="A33" s="62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33</v>
      </c>
      <c r="B34" s="62">
        <v>-74.667</v>
      </c>
      <c r="C34" s="62">
        <f>B34/$B$10*100</f>
        <v>-0.006289866060146576</v>
      </c>
      <c r="D34" s="62">
        <f t="shared" si="5"/>
        <v>-0.13993314182413888</v>
      </c>
      <c r="E34" s="62"/>
      <c r="F34" s="62"/>
      <c r="G34" s="62">
        <v>74.391683</v>
      </c>
      <c r="H34" s="62">
        <f>G34/$G$10*100</f>
        <v>0.00565931403575504</v>
      </c>
      <c r="I34" s="62">
        <f>G34/G$12*100</f>
        <v>0.10900278845686923</v>
      </c>
      <c r="J34" s="62"/>
      <c r="K34" s="62">
        <f>G34-B34</f>
        <v>149.058683</v>
      </c>
      <c r="L34" s="43">
        <f>G34/B34-1</f>
        <v>-1.9963127352110035</v>
      </c>
    </row>
    <row r="35" spans="1:12" ht="18.75" customHeight="1">
      <c r="A35" s="63" t="s">
        <v>34</v>
      </c>
      <c r="B35" s="54">
        <v>33.046</v>
      </c>
      <c r="C35" s="54">
        <f>B35/$B$10*100</f>
        <v>0.002783758739786033</v>
      </c>
      <c r="D35" s="54">
        <f>B35/B$12*100</f>
        <v>0.061931383405259256</v>
      </c>
      <c r="E35" s="41"/>
      <c r="F35" s="42"/>
      <c r="G35" s="54">
        <v>138.92352699999998</v>
      </c>
      <c r="H35" s="54">
        <f>G35/$G$10*100</f>
        <v>0.010568545226321793</v>
      </c>
      <c r="I35" s="54">
        <f>G35/G$12*100</f>
        <v>0.2035583981244672</v>
      </c>
      <c r="J35" s="54"/>
      <c r="K35" s="54">
        <f>G35-B35</f>
        <v>105.87752699999999</v>
      </c>
      <c r="L35" s="43">
        <f>G35/B35-1</f>
        <v>3.2039438056043084</v>
      </c>
    </row>
    <row r="36" spans="1:12" ht="48" customHeight="1">
      <c r="A36" s="65" t="s">
        <v>35</v>
      </c>
      <c r="B36" s="54">
        <v>2662.894346</v>
      </c>
      <c r="C36" s="54">
        <f>B36/$B$10*100</f>
        <v>0.22431929458343863</v>
      </c>
      <c r="D36" s="54">
        <f>B36/B$12*100</f>
        <v>4.990520205465809</v>
      </c>
      <c r="E36" s="54"/>
      <c r="F36" s="54"/>
      <c r="G36" s="54">
        <v>4659.161413000001</v>
      </c>
      <c r="H36" s="54">
        <f>G36/$G$10*100</f>
        <v>0.354443622137695</v>
      </c>
      <c r="I36" s="54">
        <f>G36/G$12*100</f>
        <v>6.826859743012497</v>
      </c>
      <c r="J36" s="54"/>
      <c r="K36" s="54">
        <f>G36-B36</f>
        <v>1996.2670670000007</v>
      </c>
      <c r="L36" s="43">
        <f>G36/B36-1</f>
        <v>0.7496606352402388</v>
      </c>
    </row>
    <row r="37" spans="1:12" ht="31.5" customHeight="1">
      <c r="A37" s="65" t="s">
        <v>36</v>
      </c>
      <c r="B37" s="54"/>
      <c r="C37" s="54"/>
      <c r="D37" s="54"/>
      <c r="E37" s="54"/>
      <c r="F37" s="54"/>
      <c r="G37" s="54">
        <v>0</v>
      </c>
      <c r="H37" s="54"/>
      <c r="I37" s="54"/>
      <c r="J37" s="54"/>
      <c r="K37" s="54"/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37</v>
      </c>
      <c r="B39" s="67">
        <f>B40+B55+B59+B62+B63</f>
        <v>66123.79698887</v>
      </c>
      <c r="C39" s="38">
        <f aca="true" t="shared" si="6" ref="C39:C61">B39/$B$10*100</f>
        <v>5.570196022986269</v>
      </c>
      <c r="D39" s="38">
        <f>B39/B$39*100</f>
        <v>100</v>
      </c>
      <c r="E39" s="38"/>
      <c r="F39" s="38"/>
      <c r="G39" s="67">
        <f>G40+G55+G59+G62+G63</f>
        <v>77757.33334882002</v>
      </c>
      <c r="H39" s="38">
        <f aca="true" t="shared" si="7" ref="H39:H50">G39/$G$10*100</f>
        <v>5.91535438180449</v>
      </c>
      <c r="I39" s="38">
        <f aca="true" t="shared" si="8" ref="I39:I50">G39/G$39*100</f>
        <v>100</v>
      </c>
      <c r="J39" s="38"/>
      <c r="K39" s="38">
        <f aca="true" t="shared" si="9" ref="K39:K50">G39-B39</f>
        <v>11633.536359950012</v>
      </c>
      <c r="L39" s="39">
        <f aca="true" t="shared" si="10" ref="L39:L50">G39/B39-1</f>
        <v>0.17593569773236362</v>
      </c>
    </row>
    <row r="40" spans="1:12" s="44" customFormat="1" ht="19.5" customHeight="1">
      <c r="A40" s="68" t="s">
        <v>38</v>
      </c>
      <c r="B40" s="57">
        <f>B41+B42+B43+B44++B45+B46+B47+B48+B49+B50+B51+B52+B53</f>
        <v>64065.42977787001</v>
      </c>
      <c r="C40" s="42">
        <f t="shared" si="6"/>
        <v>5.39680143019712</v>
      </c>
      <c r="D40" s="42">
        <f aca="true" t="shared" si="11" ref="D40:D62">B40/B$39*100</f>
        <v>96.88710070393198</v>
      </c>
      <c r="E40" s="42"/>
      <c r="F40" s="42"/>
      <c r="G40" s="57">
        <f>G41+G42+G43+G44++G45+G46+G47+G48+G49+G50+G51+G52+G53</f>
        <v>76536.37943282002</v>
      </c>
      <c r="H40" s="42">
        <f t="shared" si="7"/>
        <v>5.82247085833549</v>
      </c>
      <c r="I40" s="42">
        <f t="shared" si="8"/>
        <v>98.42978936723205</v>
      </c>
      <c r="J40" s="42"/>
      <c r="K40" s="42">
        <f t="shared" si="9"/>
        <v>12470.949654950004</v>
      </c>
      <c r="L40" s="43">
        <f t="shared" si="10"/>
        <v>0.19465958002919415</v>
      </c>
    </row>
    <row r="41" spans="1:12" ht="19.5" customHeight="1">
      <c r="A41" s="69" t="s">
        <v>39</v>
      </c>
      <c r="B41" s="62">
        <v>18468.697699</v>
      </c>
      <c r="C41" s="62">
        <f t="shared" si="6"/>
        <v>1.55578280675596</v>
      </c>
      <c r="D41" s="62">
        <f t="shared" si="11"/>
        <v>27.930485755542232</v>
      </c>
      <c r="E41" s="62"/>
      <c r="F41" s="62"/>
      <c r="G41" s="70">
        <v>18752.017645000004</v>
      </c>
      <c r="H41" s="62">
        <f t="shared" si="7"/>
        <v>1.4265513613541274</v>
      </c>
      <c r="I41" s="62">
        <f t="shared" si="8"/>
        <v>24.11607605018848</v>
      </c>
      <c r="J41" s="62"/>
      <c r="K41" s="62">
        <f t="shared" si="9"/>
        <v>283.31994600000326</v>
      </c>
      <c r="L41" s="71">
        <f t="shared" si="10"/>
        <v>0.015340548132711351</v>
      </c>
    </row>
    <row r="42" spans="1:12" ht="19.5" customHeight="1">
      <c r="A42" s="69" t="s">
        <v>40</v>
      </c>
      <c r="B42" s="62">
        <v>7985.016939</v>
      </c>
      <c r="C42" s="62">
        <f t="shared" si="6"/>
        <v>0.672649055597675</v>
      </c>
      <c r="D42" s="62">
        <f t="shared" si="11"/>
        <v>12.075859679298276</v>
      </c>
      <c r="E42" s="62"/>
      <c r="F42" s="62"/>
      <c r="G42" s="70">
        <v>9271.023788</v>
      </c>
      <c r="H42" s="62">
        <f t="shared" si="7"/>
        <v>0.7052889910992773</v>
      </c>
      <c r="I42" s="62">
        <f t="shared" si="8"/>
        <v>11.923021776492918</v>
      </c>
      <c r="J42" s="62"/>
      <c r="K42" s="62">
        <f t="shared" si="9"/>
        <v>1286.0068490000003</v>
      </c>
      <c r="L42" s="71">
        <f t="shared" si="10"/>
        <v>0.16105248853248555</v>
      </c>
    </row>
    <row r="43" spans="1:12" ht="19.5" customHeight="1">
      <c r="A43" s="69" t="s">
        <v>41</v>
      </c>
      <c r="B43" s="62">
        <v>2632.2195518699996</v>
      </c>
      <c r="C43" s="62">
        <f t="shared" si="6"/>
        <v>0.22173528362143033</v>
      </c>
      <c r="D43" s="62">
        <f t="shared" si="11"/>
        <v>3.9807447117912127</v>
      </c>
      <c r="E43" s="62"/>
      <c r="F43" s="62"/>
      <c r="G43" s="70">
        <v>4539.365594820001</v>
      </c>
      <c r="H43" s="62">
        <f t="shared" si="7"/>
        <v>0.34533020881095483</v>
      </c>
      <c r="I43" s="62">
        <f t="shared" si="8"/>
        <v>5.837861715828616</v>
      </c>
      <c r="J43" s="62"/>
      <c r="K43" s="62">
        <f t="shared" si="9"/>
        <v>1907.1460429500016</v>
      </c>
      <c r="L43" s="71">
        <f t="shared" si="10"/>
        <v>0.7245391219722206</v>
      </c>
    </row>
    <row r="44" spans="1:12" ht="19.5" customHeight="1">
      <c r="A44" s="69" t="s">
        <v>42</v>
      </c>
      <c r="B44" s="62">
        <v>836.539568</v>
      </c>
      <c r="C44" s="62">
        <f t="shared" si="6"/>
        <v>0.07046917429028726</v>
      </c>
      <c r="D44" s="62">
        <f t="shared" si="11"/>
        <v>1.2651112097219808</v>
      </c>
      <c r="E44" s="62"/>
      <c r="F44" s="62"/>
      <c r="G44" s="70">
        <v>1397.9460000000001</v>
      </c>
      <c r="H44" s="62">
        <f t="shared" si="7"/>
        <v>0.10634811715481172</v>
      </c>
      <c r="I44" s="62">
        <f t="shared" si="8"/>
        <v>1.7978317154072185</v>
      </c>
      <c r="J44" s="62"/>
      <c r="K44" s="62">
        <f t="shared" si="9"/>
        <v>561.4064320000001</v>
      </c>
      <c r="L44" s="71">
        <f t="shared" si="10"/>
        <v>0.6711056517532237</v>
      </c>
    </row>
    <row r="45" spans="1:12" ht="31.5" customHeight="1">
      <c r="A45" s="72" t="s">
        <v>43</v>
      </c>
      <c r="B45" s="73">
        <v>249.91787700000168</v>
      </c>
      <c r="C45" s="73">
        <f t="shared" si="6"/>
        <v>0.021052807429871256</v>
      </c>
      <c r="D45" s="73">
        <f>B45/B$39*100</f>
        <v>0.3779545161964429</v>
      </c>
      <c r="E45" s="73"/>
      <c r="F45" s="73"/>
      <c r="G45" s="74">
        <v>254.90793800000392</v>
      </c>
      <c r="H45" s="73">
        <f t="shared" si="7"/>
        <v>0.0193920074553065</v>
      </c>
      <c r="I45" s="73">
        <f t="shared" si="8"/>
        <v>0.32782494849261984</v>
      </c>
      <c r="J45" s="73"/>
      <c r="K45" s="73">
        <f t="shared" si="9"/>
        <v>4.9900610000022425</v>
      </c>
      <c r="L45" s="75">
        <f t="shared" si="10"/>
        <v>0.019966802935038608</v>
      </c>
    </row>
    <row r="46" spans="1:12" ht="15.75" customHeight="1">
      <c r="A46" s="69" t="s">
        <v>44</v>
      </c>
      <c r="B46" s="73">
        <v>4121.313349000001</v>
      </c>
      <c r="C46" s="76">
        <f t="shared" si="6"/>
        <v>0.347174909358942</v>
      </c>
      <c r="D46" s="76">
        <f t="shared" si="11"/>
        <v>6.232723371426633</v>
      </c>
      <c r="E46" s="76"/>
      <c r="F46" s="76"/>
      <c r="G46" s="77">
        <v>4585.4293179999995</v>
      </c>
      <c r="H46" s="76">
        <f t="shared" si="7"/>
        <v>0.34883448596424493</v>
      </c>
      <c r="I46" s="76">
        <f t="shared" si="8"/>
        <v>5.897102074513959</v>
      </c>
      <c r="J46" s="76"/>
      <c r="K46" s="76">
        <f t="shared" si="9"/>
        <v>464.1159689999986</v>
      </c>
      <c r="L46" s="78">
        <f t="shared" si="10"/>
        <v>0.11261360874504045</v>
      </c>
    </row>
    <row r="47" spans="1:12" ht="33" customHeight="1">
      <c r="A47" s="72" t="s">
        <v>45</v>
      </c>
      <c r="B47" s="73">
        <v>16.47730599999999</v>
      </c>
      <c r="C47" s="73">
        <f t="shared" si="6"/>
        <v>0.001388030157526745</v>
      </c>
      <c r="D47" s="73">
        <f t="shared" si="11"/>
        <v>0.024918874520731868</v>
      </c>
      <c r="E47" s="73"/>
      <c r="F47" s="73"/>
      <c r="G47" s="74">
        <v>1.287981000000002</v>
      </c>
      <c r="H47" s="73">
        <f t="shared" si="7"/>
        <v>9.798257892734896E-05</v>
      </c>
      <c r="I47" s="73">
        <f t="shared" si="8"/>
        <v>0.0016564109705538756</v>
      </c>
      <c r="J47" s="73"/>
      <c r="K47" s="73">
        <f t="shared" si="9"/>
        <v>-15.18932499999999</v>
      </c>
      <c r="L47" s="75">
        <f t="shared" si="10"/>
        <v>-0.92183303508474</v>
      </c>
    </row>
    <row r="48" spans="1:12" ht="17.25" customHeight="1">
      <c r="A48" s="72" t="s">
        <v>46</v>
      </c>
      <c r="B48" s="73">
        <v>25906.253922000004</v>
      </c>
      <c r="C48" s="76">
        <f>B48/$B$10*100</f>
        <v>2.182314373009856</v>
      </c>
      <c r="D48" s="76">
        <f t="shared" si="11"/>
        <v>39.17841246527413</v>
      </c>
      <c r="E48" s="76"/>
      <c r="F48" s="76"/>
      <c r="G48" s="77">
        <v>31753.706764000002</v>
      </c>
      <c r="H48" s="76">
        <f>G48/$G$10*100</f>
        <v>2.4156490501331307</v>
      </c>
      <c r="I48" s="76">
        <f t="shared" si="8"/>
        <v>40.8369286811221</v>
      </c>
      <c r="J48" s="76"/>
      <c r="K48" s="76">
        <f t="shared" si="9"/>
        <v>5847.452841999999</v>
      </c>
      <c r="L48" s="78">
        <f t="shared" si="10"/>
        <v>0.22571587770296064</v>
      </c>
    </row>
    <row r="49" spans="1:12" ht="48" customHeight="1">
      <c r="A49" s="72" t="s">
        <v>47</v>
      </c>
      <c r="B49" s="77">
        <v>3016.710852</v>
      </c>
      <c r="C49" s="76">
        <f>B49/$B$10*100</f>
        <v>0.25412440839019457</v>
      </c>
      <c r="D49" s="76">
        <f>B49/B$39*100</f>
        <v>4.562216613948795</v>
      </c>
      <c r="E49" s="76"/>
      <c r="F49" s="76"/>
      <c r="G49" s="77">
        <v>4985.485957999999</v>
      </c>
      <c r="H49" s="76">
        <f t="shared" si="7"/>
        <v>0.3792686160517306</v>
      </c>
      <c r="I49" s="76">
        <f t="shared" si="8"/>
        <v>6.411595849918193</v>
      </c>
      <c r="J49" s="76"/>
      <c r="K49" s="76">
        <f t="shared" si="9"/>
        <v>1968.7751059999991</v>
      </c>
      <c r="L49" s="78">
        <f t="shared" si="10"/>
        <v>0.6526230728061833</v>
      </c>
    </row>
    <row r="50" spans="1:12" ht="19.5" customHeight="1">
      <c r="A50" s="72" t="s">
        <v>48</v>
      </c>
      <c r="B50" s="73">
        <v>770.73783</v>
      </c>
      <c r="C50" s="73">
        <f t="shared" si="6"/>
        <v>0.06492610816274956</v>
      </c>
      <c r="D50" s="73">
        <f t="shared" si="11"/>
        <v>1.1655982643128178</v>
      </c>
      <c r="E50" s="73"/>
      <c r="F50" s="73"/>
      <c r="G50" s="74">
        <v>959.6511830000001</v>
      </c>
      <c r="H50" s="73">
        <f t="shared" si="7"/>
        <v>0.07300503484214531</v>
      </c>
      <c r="I50" s="73">
        <f t="shared" si="8"/>
        <v>1.2341616432433418</v>
      </c>
      <c r="J50" s="73"/>
      <c r="K50" s="73">
        <f t="shared" si="9"/>
        <v>188.91335300000003</v>
      </c>
      <c r="L50" s="75">
        <f t="shared" si="10"/>
        <v>0.24510715011873763</v>
      </c>
    </row>
    <row r="51" spans="1:12" ht="54" customHeight="1">
      <c r="A51" s="72" t="s">
        <v>49</v>
      </c>
      <c r="B51" s="73"/>
      <c r="C51" s="73"/>
      <c r="D51" s="73"/>
      <c r="E51" s="73"/>
      <c r="F51" s="73"/>
      <c r="G51" s="74"/>
      <c r="H51" s="73"/>
      <c r="I51" s="73"/>
      <c r="J51" s="73"/>
      <c r="K51" s="73"/>
      <c r="L51" s="75"/>
    </row>
    <row r="52" spans="1:12" ht="35.25" customHeight="1">
      <c r="A52" s="72" t="s">
        <v>50</v>
      </c>
      <c r="B52" s="48"/>
      <c r="C52" s="48"/>
      <c r="D52" s="48"/>
      <c r="E52" s="48"/>
      <c r="F52" s="48"/>
      <c r="G52" s="79"/>
      <c r="H52" s="48"/>
      <c r="I52" s="48"/>
      <c r="J52" s="48"/>
      <c r="K52" s="48"/>
      <c r="L52" s="49"/>
    </row>
    <row r="53" spans="1:12" ht="38.25" customHeight="1">
      <c r="A53" s="72" t="s">
        <v>51</v>
      </c>
      <c r="B53" s="76">
        <v>61.544883999999996</v>
      </c>
      <c r="C53" s="76">
        <f>B53/$B$10*100</f>
        <v>0.0051844734226265685</v>
      </c>
      <c r="D53" s="62">
        <f t="shared" si="11"/>
        <v>0.09307524189870596</v>
      </c>
      <c r="E53" s="62"/>
      <c r="F53" s="62"/>
      <c r="G53" s="70">
        <v>35.557263000000006</v>
      </c>
      <c r="H53" s="62">
        <f>G53/$G$10*100</f>
        <v>0.002705002890833017</v>
      </c>
      <c r="I53" s="62">
        <f aca="true" t="shared" si="12" ref="I53:I62">G53/G$39*100</f>
        <v>0.045728501054029</v>
      </c>
      <c r="J53" s="62"/>
      <c r="K53" s="62">
        <f aca="true" t="shared" si="13" ref="K53:K64">G53-B53</f>
        <v>-25.98762099999999</v>
      </c>
      <c r="L53" s="78">
        <f>G53/B53-1</f>
        <v>-0.42225477263065425</v>
      </c>
    </row>
    <row r="54" spans="1:12" ht="15" customHeight="1" hidden="1">
      <c r="A54" s="80" t="s">
        <v>52</v>
      </c>
      <c r="B54" s="73" t="e">
        <v>#REF!</v>
      </c>
      <c r="C54" s="81" t="e">
        <f t="shared" si="6"/>
        <v>#REF!</v>
      </c>
      <c r="D54" s="62" t="e">
        <f t="shared" si="11"/>
        <v>#REF!</v>
      </c>
      <c r="E54" s="62"/>
      <c r="F54" s="62"/>
      <c r="G54" s="82"/>
      <c r="H54" s="81">
        <f aca="true" t="shared" si="14" ref="H54:H61">G54/$G$10*100</f>
        <v>0</v>
      </c>
      <c r="I54" s="62">
        <f t="shared" si="12"/>
        <v>0</v>
      </c>
      <c r="J54" s="62"/>
      <c r="K54" s="62" t="e">
        <f t="shared" si="13"/>
        <v>#REF!</v>
      </c>
      <c r="L54" s="71"/>
    </row>
    <row r="55" spans="1:12" s="44" customFormat="1" ht="19.5" customHeight="1">
      <c r="A55" s="68" t="s">
        <v>53</v>
      </c>
      <c r="B55" s="73">
        <v>2381.3724859999998</v>
      </c>
      <c r="C55" s="62">
        <f>B55/$B$10*100</f>
        <v>0.20060420234184143</v>
      </c>
      <c r="D55" s="62">
        <f t="shared" si="11"/>
        <v>3.6013849694699682</v>
      </c>
      <c r="E55" s="62"/>
      <c r="F55" s="62"/>
      <c r="G55" s="70">
        <v>2040.9212769999997</v>
      </c>
      <c r="H55" s="62">
        <f>G55/$G$10*100</f>
        <v>0.1552621739825028</v>
      </c>
      <c r="I55" s="62">
        <f t="shared" si="12"/>
        <v>2.6247315707759817</v>
      </c>
      <c r="J55" s="62"/>
      <c r="K55" s="62">
        <f t="shared" si="13"/>
        <v>-340.45120900000006</v>
      </c>
      <c r="L55" s="71">
        <f>G55/B55-1</f>
        <v>-0.14296428257297</v>
      </c>
    </row>
    <row r="56" spans="1:12" ht="26.25" customHeight="1" hidden="1">
      <c r="A56" s="83" t="s">
        <v>54</v>
      </c>
      <c r="B56" s="73" t="e">
        <v>#REF!</v>
      </c>
      <c r="C56" s="81" t="e">
        <f t="shared" si="6"/>
        <v>#REF!</v>
      </c>
      <c r="D56" s="81" t="e">
        <f t="shared" si="11"/>
        <v>#REF!</v>
      </c>
      <c r="E56" s="81"/>
      <c r="F56" s="81"/>
      <c r="G56" s="82" t="e">
        <v>#REF!</v>
      </c>
      <c r="H56" s="81" t="e">
        <f t="shared" si="14"/>
        <v>#REF!</v>
      </c>
      <c r="I56" s="81" t="e">
        <f t="shared" si="12"/>
        <v>#REF!</v>
      </c>
      <c r="J56" s="81"/>
      <c r="K56" s="62" t="e">
        <f t="shared" si="13"/>
        <v>#REF!</v>
      </c>
      <c r="L56" s="71" t="e">
        <f>G56/B56-1</f>
        <v>#REF!</v>
      </c>
    </row>
    <row r="57" spans="1:12" ht="21" customHeight="1" hidden="1">
      <c r="A57" s="83" t="s">
        <v>55</v>
      </c>
      <c r="B57" s="73" t="e">
        <v>#REF!</v>
      </c>
      <c r="C57" s="81" t="e">
        <f t="shared" si="6"/>
        <v>#REF!</v>
      </c>
      <c r="D57" s="81" t="e">
        <f t="shared" si="11"/>
        <v>#REF!</v>
      </c>
      <c r="E57" s="81"/>
      <c r="F57" s="81"/>
      <c r="G57" s="82" t="e">
        <v>#REF!</v>
      </c>
      <c r="H57" s="81" t="e">
        <f t="shared" si="14"/>
        <v>#REF!</v>
      </c>
      <c r="I57" s="81" t="e">
        <f t="shared" si="12"/>
        <v>#REF!</v>
      </c>
      <c r="J57" s="81"/>
      <c r="K57" s="62" t="e">
        <f t="shared" si="13"/>
        <v>#REF!</v>
      </c>
      <c r="L57" s="71" t="e">
        <f>G57/B57-1</f>
        <v>#REF!</v>
      </c>
    </row>
    <row r="58" spans="1:12" ht="24.75" customHeight="1" hidden="1">
      <c r="A58" s="84" t="s">
        <v>56</v>
      </c>
      <c r="B58" s="73" t="e">
        <v>#REF!</v>
      </c>
      <c r="C58" s="81" t="e">
        <f t="shared" si="6"/>
        <v>#REF!</v>
      </c>
      <c r="D58" s="62" t="e">
        <f t="shared" si="11"/>
        <v>#REF!</v>
      </c>
      <c r="E58" s="62"/>
      <c r="F58" s="62"/>
      <c r="G58" s="82"/>
      <c r="H58" s="81">
        <f t="shared" si="14"/>
        <v>0</v>
      </c>
      <c r="I58" s="62">
        <f t="shared" si="12"/>
        <v>0</v>
      </c>
      <c r="J58" s="62"/>
      <c r="K58" s="62" t="e">
        <f t="shared" si="13"/>
        <v>#REF!</v>
      </c>
      <c r="L58" s="71" t="e">
        <f>G58/B58-1</f>
        <v>#REF!</v>
      </c>
    </row>
    <row r="59" spans="1:12" ht="19.5" customHeight="1">
      <c r="A59" s="68" t="s">
        <v>32</v>
      </c>
      <c r="B59" s="73">
        <v>0</v>
      </c>
      <c r="C59" s="62">
        <f t="shared" si="6"/>
        <v>0</v>
      </c>
      <c r="D59" s="62">
        <f t="shared" si="11"/>
        <v>0</v>
      </c>
      <c r="E59" s="62"/>
      <c r="F59" s="62"/>
      <c r="G59" s="70">
        <v>0</v>
      </c>
      <c r="H59" s="62">
        <f t="shared" si="14"/>
        <v>0</v>
      </c>
      <c r="I59" s="62">
        <f t="shared" si="12"/>
        <v>0</v>
      </c>
      <c r="J59" s="62"/>
      <c r="K59" s="62">
        <f t="shared" si="13"/>
        <v>0</v>
      </c>
      <c r="L59" s="71"/>
    </row>
    <row r="60" spans="1:12" ht="24.75" customHeight="1" hidden="1">
      <c r="A60" s="85" t="s">
        <v>57</v>
      </c>
      <c r="B60" s="73" t="e">
        <v>#REF!</v>
      </c>
      <c r="C60" s="81" t="e">
        <f t="shared" si="6"/>
        <v>#REF!</v>
      </c>
      <c r="D60" s="81" t="e">
        <f t="shared" si="11"/>
        <v>#REF!</v>
      </c>
      <c r="E60" s="81"/>
      <c r="F60" s="81"/>
      <c r="G60" s="82" t="e">
        <v>#REF!</v>
      </c>
      <c r="H60" s="81" t="e">
        <f t="shared" si="14"/>
        <v>#REF!</v>
      </c>
      <c r="I60" s="81" t="e">
        <f t="shared" si="12"/>
        <v>#REF!</v>
      </c>
      <c r="J60" s="81"/>
      <c r="K60" s="81" t="e">
        <f t="shared" si="13"/>
        <v>#REF!</v>
      </c>
      <c r="L60" s="71" t="e">
        <f>G60/B60-1</f>
        <v>#REF!</v>
      </c>
    </row>
    <row r="61" spans="1:12" ht="19.5" customHeight="1" hidden="1">
      <c r="A61" s="86" t="s">
        <v>58</v>
      </c>
      <c r="B61" s="73" t="e">
        <v>#REF!</v>
      </c>
      <c r="C61" s="81" t="e">
        <f t="shared" si="6"/>
        <v>#REF!</v>
      </c>
      <c r="D61" s="62" t="e">
        <f t="shared" si="11"/>
        <v>#REF!</v>
      </c>
      <c r="E61" s="62"/>
      <c r="F61" s="62"/>
      <c r="G61" s="70" t="e">
        <v>#REF!</v>
      </c>
      <c r="H61" s="81" t="e">
        <f t="shared" si="14"/>
        <v>#REF!</v>
      </c>
      <c r="I61" s="62" t="e">
        <f t="shared" si="12"/>
        <v>#REF!</v>
      </c>
      <c r="J61" s="62"/>
      <c r="K61" s="62" t="e">
        <f t="shared" si="13"/>
        <v>#REF!</v>
      </c>
      <c r="L61" s="71" t="e">
        <f>G61/B61-1</f>
        <v>#REF!</v>
      </c>
    </row>
    <row r="62" spans="1:12" s="44" customFormat="1" ht="32.25" customHeight="1">
      <c r="A62" s="87" t="s">
        <v>59</v>
      </c>
      <c r="B62" s="76">
        <v>-323.005275</v>
      </c>
      <c r="C62" s="62">
        <f>B62/$B$10*100</f>
        <v>-0.027209609552691433</v>
      </c>
      <c r="D62" s="62">
        <f t="shared" si="11"/>
        <v>-0.4884856734019198</v>
      </c>
      <c r="E62" s="62"/>
      <c r="F62" s="62"/>
      <c r="G62" s="70">
        <v>-819.967361</v>
      </c>
      <c r="H62" s="62">
        <f>G62/$G$10*100</f>
        <v>-0.062378650513503234</v>
      </c>
      <c r="I62" s="62">
        <f t="shared" si="12"/>
        <v>-1.0545209380080203</v>
      </c>
      <c r="J62" s="62"/>
      <c r="K62" s="62">
        <f t="shared" si="13"/>
        <v>-496.962086</v>
      </c>
      <c r="L62" s="71">
        <f>G62/B62-1</f>
        <v>1.5385571830057576</v>
      </c>
    </row>
    <row r="63" spans="1:12" s="44" customFormat="1" ht="7.5" customHeight="1">
      <c r="A63" s="88"/>
      <c r="B63" s="89"/>
      <c r="C63" s="42"/>
      <c r="D63" s="42"/>
      <c r="E63" s="42"/>
      <c r="F63" s="42"/>
      <c r="G63" s="57"/>
      <c r="H63" s="42"/>
      <c r="I63" s="42"/>
      <c r="J63" s="42"/>
      <c r="K63" s="62">
        <f t="shared" si="13"/>
        <v>0</v>
      </c>
      <c r="L63" s="71"/>
    </row>
    <row r="64" spans="1:12" s="30" customFormat="1" ht="21" customHeight="1" thickBot="1">
      <c r="A64" s="90" t="s">
        <v>60</v>
      </c>
      <c r="B64" s="91">
        <f>B12-B39</f>
        <v>-12764.74349614</v>
      </c>
      <c r="C64" s="92">
        <f>B64/$B$10*100</f>
        <v>-1.0752879703597</v>
      </c>
      <c r="D64" s="91">
        <v>0</v>
      </c>
      <c r="E64" s="91"/>
      <c r="F64" s="93"/>
      <c r="G64" s="91">
        <f>G12-G39</f>
        <v>-9509.828809580024</v>
      </c>
      <c r="H64" s="92">
        <f>G64/$G$10*100</f>
        <v>-0.7234559763849391</v>
      </c>
      <c r="I64" s="94">
        <v>0</v>
      </c>
      <c r="J64" s="93"/>
      <c r="K64" s="91">
        <f t="shared" si="13"/>
        <v>3254.914686559976</v>
      </c>
      <c r="L64" s="95"/>
    </row>
    <row r="65" spans="1:12" s="30" customFormat="1" ht="12.75" customHeight="1">
      <c r="A65" s="96"/>
      <c r="B65" s="62"/>
      <c r="C65" s="97"/>
      <c r="D65" s="62"/>
      <c r="E65" s="62"/>
      <c r="F65" s="81"/>
      <c r="G65" s="62"/>
      <c r="H65" s="97"/>
      <c r="I65" s="76"/>
      <c r="J65" s="81"/>
      <c r="K65" s="62"/>
      <c r="L65" s="43"/>
    </row>
    <row r="66" spans="7:11" ht="19.5" customHeight="1">
      <c r="G66" s="98"/>
      <c r="H66" s="98"/>
      <c r="I66" s="98"/>
      <c r="J66" s="98"/>
      <c r="K66" s="98"/>
    </row>
    <row r="67" spans="7:11" ht="19.5" customHeight="1">
      <c r="G67" s="98"/>
      <c r="H67" s="98"/>
      <c r="I67" s="98"/>
      <c r="J67" s="98"/>
      <c r="K67" s="98"/>
    </row>
    <row r="68" spans="7:11" ht="19.5" customHeight="1">
      <c r="G68" s="98"/>
      <c r="H68" s="98"/>
      <c r="I68" s="98"/>
      <c r="J68" s="98"/>
      <c r="K68" s="98"/>
    </row>
    <row r="69" spans="7:11" ht="19.5" customHeight="1">
      <c r="G69" s="98"/>
      <c r="H69" s="98"/>
      <c r="I69" s="98"/>
      <c r="J69" s="98"/>
      <c r="K69" s="98"/>
    </row>
    <row r="70" spans="7:11" ht="19.5" customHeight="1">
      <c r="G70" s="98"/>
      <c r="H70" s="98"/>
      <c r="I70" s="98"/>
      <c r="J70" s="98"/>
      <c r="K70" s="98"/>
    </row>
    <row r="71" spans="7:11" ht="19.5" customHeight="1">
      <c r="G71" s="98"/>
      <c r="H71" s="98"/>
      <c r="I71" s="98"/>
      <c r="J71" s="98"/>
      <c r="K71" s="98"/>
    </row>
    <row r="72" spans="7:11" ht="19.5" customHeight="1">
      <c r="G72" s="98"/>
      <c r="H72" s="98"/>
      <c r="I72" s="98"/>
      <c r="J72" s="98"/>
      <c r="K72" s="98"/>
    </row>
    <row r="73" spans="7:11" ht="19.5" customHeight="1">
      <c r="G73" s="98"/>
      <c r="H73" s="98"/>
      <c r="I73" s="98"/>
      <c r="J73" s="98"/>
      <c r="K73" s="98"/>
    </row>
    <row r="74" spans="7:11" ht="19.5" customHeight="1">
      <c r="G74" s="98"/>
      <c r="H74" s="98"/>
      <c r="I74" s="98"/>
      <c r="J74" s="98"/>
      <c r="K74" s="98"/>
    </row>
    <row r="75" spans="7:11" ht="19.5" customHeight="1">
      <c r="G75" s="98"/>
      <c r="H75" s="98"/>
      <c r="I75" s="98"/>
      <c r="J75" s="98"/>
      <c r="K75" s="98"/>
    </row>
    <row r="76" spans="7:11" ht="19.5" customHeight="1">
      <c r="G76" s="98"/>
      <c r="H76" s="98"/>
      <c r="I76" s="98"/>
      <c r="J76" s="98"/>
      <c r="K76" s="98"/>
    </row>
    <row r="77" spans="7:11" ht="19.5" customHeight="1">
      <c r="G77" s="98"/>
      <c r="H77" s="98"/>
      <c r="I77" s="98"/>
      <c r="J77" s="98"/>
      <c r="K77" s="98"/>
    </row>
    <row r="78" spans="7:11" ht="19.5" customHeight="1">
      <c r="G78" s="98"/>
      <c r="H78" s="98"/>
      <c r="I78" s="98"/>
      <c r="J78" s="98"/>
      <c r="K78" s="98"/>
    </row>
    <row r="79" spans="7:11" ht="19.5" customHeight="1">
      <c r="G79" s="98"/>
      <c r="H79" s="98"/>
      <c r="I79" s="98"/>
      <c r="J79" s="98"/>
      <c r="K79" s="98"/>
    </row>
    <row r="80" spans="7:11" ht="19.5" customHeight="1">
      <c r="G80" s="98"/>
      <c r="H80" s="98"/>
      <c r="I80" s="98"/>
      <c r="J80" s="98"/>
      <c r="K80" s="98"/>
    </row>
    <row r="81" spans="7:11" ht="19.5" customHeight="1">
      <c r="G81" s="98"/>
      <c r="H81" s="98"/>
      <c r="I81" s="98"/>
      <c r="J81" s="98"/>
      <c r="K81" s="98"/>
    </row>
    <row r="82" spans="7:11" ht="19.5" customHeight="1">
      <c r="G82" s="98"/>
      <c r="H82" s="98"/>
      <c r="I82" s="98"/>
      <c r="J82" s="98"/>
      <c r="K82" s="98"/>
    </row>
    <row r="83" spans="7:11" ht="19.5" customHeight="1">
      <c r="G83" s="98"/>
      <c r="H83" s="98"/>
      <c r="I83" s="98"/>
      <c r="J83" s="98"/>
      <c r="K83" s="98"/>
    </row>
    <row r="84" spans="7:11" ht="19.5" customHeight="1">
      <c r="G84" s="98"/>
      <c r="H84" s="98"/>
      <c r="I84" s="98"/>
      <c r="J84" s="98"/>
      <c r="K84" s="98"/>
    </row>
    <row r="85" spans="7:11" ht="19.5" customHeight="1">
      <c r="G85" s="98"/>
      <c r="H85" s="98"/>
      <c r="I85" s="98"/>
      <c r="J85" s="98"/>
      <c r="K85" s="98"/>
    </row>
    <row r="86" spans="7:11" ht="19.5" customHeight="1">
      <c r="G86" s="98"/>
      <c r="H86" s="98"/>
      <c r="I86" s="98"/>
      <c r="J86" s="98"/>
      <c r="K86" s="98"/>
    </row>
    <row r="87" spans="7:11" ht="19.5" customHeight="1">
      <c r="G87" s="98"/>
      <c r="H87" s="98"/>
      <c r="I87" s="98"/>
      <c r="J87" s="98"/>
      <c r="K87" s="98"/>
    </row>
    <row r="88" spans="7:11" ht="19.5" customHeight="1">
      <c r="G88" s="98"/>
      <c r="H88" s="98"/>
      <c r="I88" s="98"/>
      <c r="J88" s="98"/>
      <c r="K88" s="98"/>
    </row>
    <row r="89" spans="7:11" ht="19.5" customHeight="1">
      <c r="G89" s="98"/>
      <c r="H89" s="98"/>
      <c r="I89" s="98"/>
      <c r="J89" s="98"/>
      <c r="K89" s="98"/>
    </row>
    <row r="90" spans="7:11" ht="19.5" customHeight="1">
      <c r="G90" s="98"/>
      <c r="H90" s="98"/>
      <c r="I90" s="98"/>
      <c r="J90" s="98"/>
      <c r="K90" s="98"/>
    </row>
    <row r="91" spans="7:11" ht="19.5" customHeight="1">
      <c r="G91" s="98"/>
      <c r="H91" s="98"/>
      <c r="I91" s="98"/>
      <c r="J91" s="98"/>
      <c r="K91" s="98"/>
    </row>
    <row r="92" spans="7:11" ht="19.5" customHeight="1">
      <c r="G92" s="98"/>
      <c r="H92" s="98"/>
      <c r="I92" s="98"/>
      <c r="J92" s="98"/>
      <c r="K92" s="98"/>
    </row>
    <row r="93" spans="7:11" ht="19.5" customHeight="1">
      <c r="G93" s="98"/>
      <c r="H93" s="98"/>
      <c r="I93" s="98"/>
      <c r="J93" s="98"/>
      <c r="K93" s="98"/>
    </row>
    <row r="94" spans="7:11" ht="19.5" customHeight="1">
      <c r="G94" s="98"/>
      <c r="H94" s="98"/>
      <c r="I94" s="98"/>
      <c r="J94" s="98"/>
      <c r="K94" s="98"/>
    </row>
    <row r="95" spans="7:11" ht="19.5" customHeight="1">
      <c r="G95" s="98"/>
      <c r="H95" s="98"/>
      <c r="I95" s="98"/>
      <c r="J95" s="98"/>
      <c r="K95" s="98"/>
    </row>
    <row r="96" spans="7:11" ht="19.5" customHeight="1">
      <c r="G96" s="98"/>
      <c r="H96" s="98"/>
      <c r="I96" s="98"/>
      <c r="J96" s="98"/>
      <c r="K96" s="98"/>
    </row>
    <row r="97" spans="7:11" ht="19.5" customHeight="1">
      <c r="G97" s="98"/>
      <c r="H97" s="98"/>
      <c r="I97" s="98"/>
      <c r="J97" s="98"/>
      <c r="K97" s="98"/>
    </row>
    <row r="98" spans="7:11" ht="19.5" customHeight="1">
      <c r="G98" s="98"/>
      <c r="H98" s="98"/>
      <c r="I98" s="98"/>
      <c r="J98" s="98"/>
      <c r="K98" s="98"/>
    </row>
    <row r="99" spans="7:11" ht="19.5" customHeight="1">
      <c r="G99" s="98"/>
      <c r="H99" s="98"/>
      <c r="I99" s="98"/>
      <c r="J99" s="98"/>
      <c r="K99" s="98"/>
    </row>
    <row r="100" spans="7:11" ht="19.5" customHeight="1">
      <c r="G100" s="98"/>
      <c r="H100" s="98"/>
      <c r="I100" s="98"/>
      <c r="J100" s="98"/>
      <c r="K100" s="98"/>
    </row>
    <row r="101" spans="7:11" ht="19.5" customHeight="1">
      <c r="G101" s="98"/>
      <c r="H101" s="98"/>
      <c r="I101" s="98"/>
      <c r="J101" s="98"/>
      <c r="K101" s="98"/>
    </row>
    <row r="102" spans="7:11" ht="19.5" customHeight="1">
      <c r="G102" s="98"/>
      <c r="H102" s="98"/>
      <c r="I102" s="98"/>
      <c r="J102" s="98"/>
      <c r="K102" s="98"/>
    </row>
    <row r="103" spans="7:11" ht="19.5" customHeight="1">
      <c r="G103" s="98"/>
      <c r="H103" s="98"/>
      <c r="I103" s="98"/>
      <c r="J103" s="98"/>
      <c r="K103" s="98"/>
    </row>
    <row r="104" spans="7:11" ht="19.5" customHeight="1">
      <c r="G104" s="98"/>
      <c r="H104" s="98"/>
      <c r="I104" s="98"/>
      <c r="J104" s="98"/>
      <c r="K104" s="98"/>
    </row>
    <row r="105" spans="7:11" ht="19.5" customHeight="1">
      <c r="G105" s="98"/>
      <c r="H105" s="98"/>
      <c r="I105" s="98"/>
      <c r="J105" s="98"/>
      <c r="K105" s="98"/>
    </row>
    <row r="106" spans="7:11" ht="19.5" customHeight="1">
      <c r="G106" s="98"/>
      <c r="H106" s="98"/>
      <c r="I106" s="98"/>
      <c r="J106" s="98"/>
      <c r="K106" s="98"/>
    </row>
    <row r="107" spans="7:11" ht="19.5" customHeight="1">
      <c r="G107" s="98"/>
      <c r="H107" s="98"/>
      <c r="I107" s="98"/>
      <c r="J107" s="98"/>
      <c r="K107" s="98"/>
    </row>
    <row r="108" spans="7:11" ht="19.5" customHeight="1">
      <c r="G108" s="98"/>
      <c r="H108" s="98"/>
      <c r="I108" s="98"/>
      <c r="J108" s="98"/>
      <c r="K108" s="98"/>
    </row>
    <row r="109" spans="7:11" ht="19.5" customHeight="1">
      <c r="G109" s="98"/>
      <c r="H109" s="98"/>
      <c r="I109" s="98"/>
      <c r="J109" s="98"/>
      <c r="K109" s="98"/>
    </row>
    <row r="110" spans="7:11" ht="19.5" customHeight="1">
      <c r="G110" s="98"/>
      <c r="H110" s="98"/>
      <c r="I110" s="98"/>
      <c r="J110" s="98"/>
      <c r="K110" s="98"/>
    </row>
    <row r="111" spans="7:11" ht="19.5" customHeight="1">
      <c r="G111" s="98"/>
      <c r="H111" s="98"/>
      <c r="I111" s="98"/>
      <c r="J111" s="98"/>
      <c r="K111" s="98"/>
    </row>
    <row r="112" spans="7:11" ht="19.5" customHeight="1">
      <c r="G112" s="98"/>
      <c r="H112" s="98"/>
      <c r="I112" s="98"/>
      <c r="J112" s="98"/>
      <c r="K112" s="98"/>
    </row>
    <row r="113" spans="7:11" ht="19.5" customHeight="1">
      <c r="G113" s="98"/>
      <c r="H113" s="98"/>
      <c r="I113" s="98"/>
      <c r="J113" s="98"/>
      <c r="K113" s="98"/>
    </row>
    <row r="114" spans="7:11" ht="19.5" customHeight="1">
      <c r="G114" s="98"/>
      <c r="H114" s="98"/>
      <c r="I114" s="98"/>
      <c r="J114" s="98"/>
      <c r="K114" s="98"/>
    </row>
    <row r="115" spans="7:11" ht="19.5" customHeight="1">
      <c r="G115" s="98"/>
      <c r="H115" s="98"/>
      <c r="I115" s="98"/>
      <c r="J115" s="98"/>
      <c r="K115" s="98"/>
    </row>
    <row r="116" spans="7:11" ht="19.5" customHeight="1">
      <c r="G116" s="98"/>
      <c r="H116" s="98"/>
      <c r="I116" s="98"/>
      <c r="J116" s="98"/>
      <c r="K116" s="98"/>
    </row>
    <row r="117" spans="7:11" ht="19.5" customHeight="1">
      <c r="G117" s="98"/>
      <c r="H117" s="98"/>
      <c r="I117" s="98"/>
      <c r="J117" s="98"/>
      <c r="K117" s="98"/>
    </row>
    <row r="118" spans="7:11" ht="19.5" customHeight="1">
      <c r="G118" s="98"/>
      <c r="H118" s="98"/>
      <c r="I118" s="98"/>
      <c r="J118" s="98"/>
      <c r="K118" s="98"/>
    </row>
    <row r="119" spans="7:11" ht="19.5" customHeight="1">
      <c r="G119" s="98"/>
      <c r="H119" s="98"/>
      <c r="I119" s="98"/>
      <c r="J119" s="98"/>
      <c r="K119" s="98"/>
    </row>
    <row r="120" spans="7:11" ht="19.5" customHeight="1">
      <c r="G120" s="98"/>
      <c r="H120" s="98"/>
      <c r="I120" s="98"/>
      <c r="J120" s="98"/>
      <c r="K120" s="98"/>
    </row>
    <row r="121" spans="7:11" ht="19.5" customHeight="1">
      <c r="G121" s="98"/>
      <c r="H121" s="98"/>
      <c r="I121" s="98"/>
      <c r="J121" s="98"/>
      <c r="K121" s="98"/>
    </row>
    <row r="122" spans="7:11" ht="19.5" customHeight="1">
      <c r="G122" s="98"/>
      <c r="H122" s="98"/>
      <c r="I122" s="98"/>
      <c r="J122" s="98"/>
      <c r="K122" s="98"/>
    </row>
    <row r="123" spans="7:11" ht="19.5" customHeight="1">
      <c r="G123" s="98"/>
      <c r="H123" s="98"/>
      <c r="I123" s="98"/>
      <c r="J123" s="98"/>
      <c r="K123" s="98"/>
    </row>
    <row r="124" spans="7:11" ht="19.5" customHeight="1">
      <c r="G124" s="98"/>
      <c r="H124" s="98"/>
      <c r="I124" s="98"/>
      <c r="J124" s="98"/>
      <c r="K124" s="98"/>
    </row>
    <row r="125" spans="7:11" ht="19.5" customHeight="1">
      <c r="G125" s="98"/>
      <c r="H125" s="98"/>
      <c r="I125" s="98"/>
      <c r="J125" s="98"/>
      <c r="K125" s="98"/>
    </row>
    <row r="126" spans="7:11" ht="19.5" customHeight="1">
      <c r="G126" s="98"/>
      <c r="H126" s="98"/>
      <c r="I126" s="98"/>
      <c r="J126" s="98"/>
      <c r="K126" s="98"/>
    </row>
    <row r="127" spans="7:11" ht="19.5" customHeight="1">
      <c r="G127" s="98"/>
      <c r="H127" s="98"/>
      <c r="I127" s="98"/>
      <c r="J127" s="98"/>
      <c r="K127" s="98"/>
    </row>
    <row r="128" spans="7:11" ht="19.5" customHeight="1">
      <c r="G128" s="98"/>
      <c r="H128" s="98"/>
      <c r="I128" s="98"/>
      <c r="J128" s="98"/>
      <c r="K128" s="98"/>
    </row>
    <row r="129" spans="7:11" ht="19.5" customHeight="1">
      <c r="G129" s="98"/>
      <c r="H129" s="98"/>
      <c r="I129" s="98"/>
      <c r="J129" s="98"/>
      <c r="K129" s="98"/>
    </row>
    <row r="130" spans="7:11" ht="19.5" customHeight="1">
      <c r="G130" s="98"/>
      <c r="H130" s="98"/>
      <c r="I130" s="98"/>
      <c r="J130" s="98"/>
      <c r="K130" s="98"/>
    </row>
    <row r="131" spans="7:11" ht="19.5" customHeight="1">
      <c r="G131" s="98"/>
      <c r="H131" s="98"/>
      <c r="I131" s="98"/>
      <c r="J131" s="98"/>
      <c r="K131" s="98"/>
    </row>
    <row r="132" spans="7:11" ht="19.5" customHeight="1">
      <c r="G132" s="98"/>
      <c r="H132" s="98"/>
      <c r="I132" s="98"/>
      <c r="J132" s="98"/>
      <c r="K132" s="98"/>
    </row>
    <row r="133" spans="7:11" ht="19.5" customHeight="1">
      <c r="G133" s="98"/>
      <c r="H133" s="98"/>
      <c r="I133" s="98"/>
      <c r="J133" s="98"/>
      <c r="K133" s="98"/>
    </row>
    <row r="134" spans="7:11" ht="19.5" customHeight="1">
      <c r="G134" s="98"/>
      <c r="H134" s="98"/>
      <c r="I134" s="98"/>
      <c r="J134" s="98"/>
      <c r="K134" s="98"/>
    </row>
    <row r="135" spans="7:11" ht="19.5" customHeight="1">
      <c r="G135" s="98"/>
      <c r="H135" s="98"/>
      <c r="I135" s="98"/>
      <c r="J135" s="98"/>
      <c r="K135" s="98"/>
    </row>
    <row r="136" spans="7:11" ht="19.5" customHeight="1">
      <c r="G136" s="98"/>
      <c r="H136" s="98"/>
      <c r="I136" s="98"/>
      <c r="J136" s="98"/>
      <c r="K136" s="98"/>
    </row>
    <row r="137" spans="7:11" ht="19.5" customHeight="1">
      <c r="G137" s="98"/>
      <c r="H137" s="98"/>
      <c r="I137" s="98"/>
      <c r="J137" s="98"/>
      <c r="K137" s="98"/>
    </row>
    <row r="138" spans="7:11" ht="19.5" customHeight="1">
      <c r="G138" s="98"/>
      <c r="H138" s="98"/>
      <c r="I138" s="98"/>
      <c r="J138" s="98"/>
      <c r="K138" s="98"/>
    </row>
    <row r="139" spans="7:11" ht="19.5" customHeight="1">
      <c r="G139" s="98"/>
      <c r="H139" s="98"/>
      <c r="I139" s="98"/>
      <c r="J139" s="98"/>
      <c r="K139" s="98"/>
    </row>
    <row r="140" spans="7:11" ht="19.5" customHeight="1">
      <c r="G140" s="98"/>
      <c r="H140" s="98"/>
      <c r="I140" s="98"/>
      <c r="J140" s="98"/>
      <c r="K140" s="98"/>
    </row>
    <row r="141" spans="7:11" ht="19.5" customHeight="1">
      <c r="G141" s="98"/>
      <c r="H141" s="98"/>
      <c r="I141" s="98"/>
      <c r="J141" s="98"/>
      <c r="K141" s="98"/>
    </row>
    <row r="142" spans="7:11" ht="19.5" customHeight="1">
      <c r="G142" s="98"/>
      <c r="H142" s="98"/>
      <c r="I142" s="98"/>
      <c r="J142" s="98"/>
      <c r="K142" s="98"/>
    </row>
    <row r="143" spans="7:11" ht="19.5" customHeight="1">
      <c r="G143" s="98"/>
      <c r="H143" s="98"/>
      <c r="I143" s="98"/>
      <c r="J143" s="98"/>
      <c r="K143" s="98"/>
    </row>
    <row r="144" spans="7:11" ht="19.5" customHeight="1">
      <c r="G144" s="98"/>
      <c r="H144" s="98"/>
      <c r="I144" s="98"/>
      <c r="J144" s="98"/>
      <c r="K144" s="98"/>
    </row>
    <row r="145" spans="7:11" ht="19.5" customHeight="1">
      <c r="G145" s="98"/>
      <c r="H145" s="98"/>
      <c r="I145" s="98"/>
      <c r="J145" s="98"/>
      <c r="K145" s="98"/>
    </row>
    <row r="146" spans="7:11" ht="19.5" customHeight="1">
      <c r="G146" s="98"/>
      <c r="H146" s="98"/>
      <c r="I146" s="98"/>
      <c r="J146" s="98"/>
      <c r="K146" s="98"/>
    </row>
    <row r="147" spans="7:11" ht="19.5" customHeight="1">
      <c r="G147" s="98"/>
      <c r="H147" s="98"/>
      <c r="I147" s="98"/>
      <c r="J147" s="98"/>
      <c r="K147" s="98"/>
    </row>
    <row r="148" spans="7:11" ht="19.5" customHeight="1">
      <c r="G148" s="98"/>
      <c r="H148" s="98"/>
      <c r="I148" s="98"/>
      <c r="J148" s="98"/>
      <c r="K148" s="98"/>
    </row>
    <row r="149" spans="7:11" ht="19.5" customHeight="1">
      <c r="G149" s="98"/>
      <c r="H149" s="98"/>
      <c r="I149" s="98"/>
      <c r="J149" s="98"/>
      <c r="K149" s="98"/>
    </row>
    <row r="150" spans="7:11" ht="19.5" customHeight="1">
      <c r="G150" s="98"/>
      <c r="H150" s="98"/>
      <c r="I150" s="98"/>
      <c r="J150" s="98"/>
      <c r="K150" s="98"/>
    </row>
    <row r="151" spans="7:11" ht="19.5" customHeight="1">
      <c r="G151" s="98"/>
      <c r="H151" s="98"/>
      <c r="I151" s="98"/>
      <c r="J151" s="98"/>
      <c r="K151" s="98"/>
    </row>
    <row r="152" spans="7:11" ht="19.5" customHeight="1">
      <c r="G152" s="98"/>
      <c r="H152" s="98"/>
      <c r="I152" s="98"/>
      <c r="J152" s="98"/>
      <c r="K152" s="98"/>
    </row>
    <row r="153" spans="7:11" ht="19.5" customHeight="1">
      <c r="G153" s="98"/>
      <c r="H153" s="98"/>
      <c r="I153" s="98"/>
      <c r="J153" s="98"/>
      <c r="K153" s="98"/>
    </row>
    <row r="154" spans="7:11" ht="19.5" customHeight="1">
      <c r="G154" s="98"/>
      <c r="H154" s="98"/>
      <c r="I154" s="98"/>
      <c r="J154" s="98"/>
      <c r="K154" s="98"/>
    </row>
    <row r="155" spans="7:11" ht="19.5" customHeight="1">
      <c r="G155" s="98"/>
      <c r="H155" s="98"/>
      <c r="I155" s="98"/>
      <c r="J155" s="98"/>
      <c r="K155" s="98"/>
    </row>
    <row r="156" spans="7:11" ht="19.5" customHeight="1">
      <c r="G156" s="98"/>
      <c r="H156" s="98"/>
      <c r="I156" s="98"/>
      <c r="J156" s="98"/>
      <c r="K156" s="98"/>
    </row>
    <row r="157" spans="7:11" ht="19.5" customHeight="1">
      <c r="G157" s="98"/>
      <c r="H157" s="98"/>
      <c r="I157" s="98"/>
      <c r="J157" s="98"/>
      <c r="K157" s="98"/>
    </row>
    <row r="158" spans="7:11" ht="19.5" customHeight="1">
      <c r="G158" s="98"/>
      <c r="H158" s="98"/>
      <c r="I158" s="98"/>
      <c r="J158" s="98"/>
      <c r="K158" s="98"/>
    </row>
    <row r="159" spans="7:11" ht="19.5" customHeight="1">
      <c r="G159" s="98"/>
      <c r="H159" s="98"/>
      <c r="I159" s="98"/>
      <c r="J159" s="98"/>
      <c r="K159" s="98"/>
    </row>
    <row r="160" spans="7:11" ht="19.5" customHeight="1">
      <c r="G160" s="98"/>
      <c r="H160" s="98"/>
      <c r="I160" s="98"/>
      <c r="J160" s="98"/>
      <c r="K160" s="98"/>
    </row>
    <row r="161" spans="7:11" ht="19.5" customHeight="1">
      <c r="G161" s="98"/>
      <c r="H161" s="98"/>
      <c r="I161" s="98"/>
      <c r="J161" s="98"/>
      <c r="K161" s="98"/>
    </row>
    <row r="162" spans="7:11" ht="19.5" customHeight="1">
      <c r="G162" s="98"/>
      <c r="H162" s="98"/>
      <c r="I162" s="98"/>
      <c r="J162" s="98"/>
      <c r="K162" s="98"/>
    </row>
    <row r="163" spans="7:11" ht="19.5" customHeight="1">
      <c r="G163" s="98"/>
      <c r="H163" s="98"/>
      <c r="I163" s="98"/>
      <c r="J163" s="98"/>
      <c r="K163" s="98"/>
    </row>
    <row r="164" spans="7:11" ht="19.5" customHeight="1">
      <c r="G164" s="98"/>
      <c r="H164" s="98"/>
      <c r="I164" s="98"/>
      <c r="J164" s="98"/>
      <c r="K164" s="98"/>
    </row>
    <row r="165" spans="7:11" ht="19.5" customHeight="1">
      <c r="G165" s="98"/>
      <c r="H165" s="98"/>
      <c r="I165" s="98"/>
      <c r="J165" s="98"/>
      <c r="K165" s="98"/>
    </row>
    <row r="166" spans="7:11" ht="19.5" customHeight="1">
      <c r="G166" s="98"/>
      <c r="H166" s="98"/>
      <c r="I166" s="98"/>
      <c r="J166" s="98"/>
      <c r="K166" s="98"/>
    </row>
    <row r="167" spans="7:11" ht="19.5" customHeight="1">
      <c r="G167" s="98"/>
      <c r="H167" s="98"/>
      <c r="I167" s="98"/>
      <c r="J167" s="98"/>
      <c r="K167" s="98"/>
    </row>
    <row r="168" spans="7:11" ht="19.5" customHeight="1">
      <c r="G168" s="98"/>
      <c r="H168" s="98"/>
      <c r="I168" s="98"/>
      <c r="J168" s="98"/>
      <c r="K168" s="98"/>
    </row>
    <row r="169" spans="7:11" ht="19.5" customHeight="1">
      <c r="G169" s="98"/>
      <c r="H169" s="98"/>
      <c r="I169" s="98"/>
      <c r="J169" s="98"/>
      <c r="K169" s="98"/>
    </row>
    <row r="170" spans="7:11" ht="19.5" customHeight="1">
      <c r="G170" s="98"/>
      <c r="H170" s="98"/>
      <c r="I170" s="98"/>
      <c r="J170" s="98"/>
      <c r="K170" s="98"/>
    </row>
    <row r="171" spans="7:11" ht="19.5" customHeight="1">
      <c r="G171" s="98"/>
      <c r="H171" s="98"/>
      <c r="I171" s="98"/>
      <c r="J171" s="98"/>
      <c r="K171" s="98"/>
    </row>
    <row r="172" spans="7:11" ht="19.5" customHeight="1">
      <c r="G172" s="98"/>
      <c r="H172" s="98"/>
      <c r="I172" s="98"/>
      <c r="J172" s="98"/>
      <c r="K172" s="98"/>
    </row>
    <row r="173" spans="7:11" ht="19.5" customHeight="1">
      <c r="G173" s="98"/>
      <c r="H173" s="98"/>
      <c r="I173" s="98"/>
      <c r="J173" s="98"/>
      <c r="K173" s="98"/>
    </row>
    <row r="174" spans="7:11" ht="19.5" customHeight="1">
      <c r="G174" s="98"/>
      <c r="H174" s="98"/>
      <c r="I174" s="98"/>
      <c r="J174" s="98"/>
      <c r="K174" s="98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LILIANA PECHEANU</cp:lastModifiedBy>
  <dcterms:created xsi:type="dcterms:W3CDTF">2022-03-23T09:26:50Z</dcterms:created>
  <dcterms:modified xsi:type="dcterms:W3CDTF">2022-03-24T13:25:58Z</dcterms:modified>
  <cp:category/>
  <cp:version/>
  <cp:contentType/>
  <cp:contentStatus/>
</cp:coreProperties>
</file>