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'[11]EU2DBase'!#REF!</definedName>
    <definedName name="___WEO1">#REF!</definedName>
    <definedName name="___WEO2">#REF!</definedName>
    <definedName name="__0absorc">'[12]Programa'!#REF!</definedName>
    <definedName name="__0c">'[12]Programa'!#REF!</definedName>
    <definedName name="__123Graph_ADEFINITION">'[13]NBM'!#REF!</definedName>
    <definedName name="__123Graph_ADEFINITION2">'[13]NBM'!#REF!</definedName>
    <definedName name="__123Graph_BDEFINITION">'[13]NBM'!#REF!</definedName>
    <definedName name="__123Graph_BDEFINITION2">'[13]NBM'!#REF!</definedName>
    <definedName name="__123Graph_BFITB2">'[14]FITB_all'!#REF!</definedName>
    <definedName name="__123Graph_BFITB3">'[14]FITB_all'!#REF!</definedName>
    <definedName name="__123Graph_BGDP">'[15]Quarterly Program'!#REF!</definedName>
    <definedName name="__123Graph_BMONEY">'[15]Quarterly Program'!#REF!</definedName>
    <definedName name="__123Graph_BTBILL2">'[14]FITB_all'!#REF!</definedName>
    <definedName name="__123Graph_CDEFINITION2">'[16]NBM'!#REF!</definedName>
    <definedName name="__123Graph_DDEFINITION2">'[16]NBM'!#REF!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'[11]EU2DBase'!$C$1:$F$196</definedName>
    <definedName name="__UKR2">'[11]EU2DBase'!$G$1:$U$196</definedName>
    <definedName name="__UKR3">'[11]EU2DBase'!#REF!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'[17]Assumptions'!#REF!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'[17]Assumptions'!#REF!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'[11]EU2DBase'!$C$1:$F$196</definedName>
    <definedName name="_UKR2">'[11]EU2DBase'!$G$1:$U$196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'[18]Montabs'!$B$88:$CO$425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'[19]BFtab10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'[20]WEO'!#REF!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'[19]BFtab10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'[18]corresp'!$A$1:$B$37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'[18]Montabs'!$B$88:$CQ$150</definedName>
    <definedName name="CSBTN">'[18]Montabs'!$B$153:$CO$202</definedName>
    <definedName name="CSBTR">'[18]Montabs'!$B$203:$CO$243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'[43]NPV_base'!#REF!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'[18]interv'!$A$1:$H$23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'[43]NPV_base'!#REF!</definedName>
    <definedName name="InterestRate">#REF!</definedName>
    <definedName name="invtab">'[19]BFtab10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'[59]Q2'!$E$63:$AH$63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'[25]CAgds'!$D$14:$BO$14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'[18]monimp'!$A$88:$F$92</definedName>
    <definedName name="MIMPALL">'[18]monimp'!$A$67:$F$88</definedName>
    <definedName name="minc">'[25]CAinc'!$D$14:$BO$14</definedName>
    <definedName name="minc_11">'[60]CAinc'!$D$14:$BO$14</definedName>
    <definedName name="MISC3">#REF!</definedName>
    <definedName name="MISC4">'[4]OUTPUT'!#REF!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'[18]Montabs'!$B$315:$CO$371</definedName>
    <definedName name="MONSURR">'[18]Montabs'!$B$374:$CO$425</definedName>
    <definedName name="MONSURVEY">'[18]Montabs'!$B$243:$CQ$311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'[19]BFtab10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'[59]Q2'!$E$47:$AH$47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'[18]junk'!$A$108:$F$137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'[19]BFtab10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'Sinteza - An 2'!$A$2:$L$59</definedName>
    <definedName name="PRINT_AREA_MI">'[8]EU2DBase'!$C$12:$U$156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'Sinteza - An 2'!$4:$11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'[71]Debtind:2001_02 Debt Service '!$B$2:$J$72</definedName>
    <definedName name="PROJ">'[71]XMS:MT_Low'!$B$2:$N$57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'[18]real'!$A$1:$V$98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'[18]Montabs'!$B$482:$AJ$533</definedName>
    <definedName name="REDCBACC">'[18]Montabs'!$B$482:$AM$533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'[18]Montabs'!$B$537:$AM$589</definedName>
    <definedName name="REDMS">'[18]Montabs'!$B$536:$AJ$589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'[17]Output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'[17]Output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'[18]Montabs:junk'!$B$17:$U$38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'[60]CAgds'!$D$12:$BO$12</definedName>
    <definedName name="XGS">#REF!</definedName>
    <definedName name="xinc">'[25]CAinc'!$D$12:$BO$12</definedName>
    <definedName name="xinc_11">'[60]CAinc'!$D$12:$BO$12</definedName>
    <definedName name="xnfs">'[25]CAnfs'!$D$12:$BO$12</definedName>
    <definedName name="xnfs_11">'[60]CAnfs'!$D$12:$BO$12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<sst xmlns="http://schemas.openxmlformats.org/spreadsheetml/2006/main" count="59" uniqueCount="54">
  <si>
    <t>Anexa nr.2</t>
  </si>
  <si>
    <t xml:space="preserve"> EXECUŢIA BUGETULUI GENERAL CONSOLIDAT </t>
  </si>
  <si>
    <t xml:space="preserve">    </t>
  </si>
  <si>
    <t xml:space="preserve">
 Realizări 1.01.-31.03.2021
</t>
  </si>
  <si>
    <t xml:space="preserve">
Realizări 1.01.-31.03.2022
</t>
  </si>
  <si>
    <t xml:space="preserve"> Diferenţe    2022
   faţă de      2021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</si>
  <si>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</si>
  <si>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</si>
  <si>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</si>
  <si>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</si>
  <si>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</si>
  <si>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</si>
  <si>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</si>
  <si>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</si>
  <si>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</si>
  <si>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</si>
  <si>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</si>
  <si>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</si>
  <si>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</si>
  <si>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</si>
  <si>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</si>
  <si>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</si>
  <si>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</si>
  <si>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</si>
  <si>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</si>
  <si>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</si>
  <si>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</si>
  <si>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</si>
  <si>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</si>
  <si>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</si>
  <si>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</si>
  <si>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</si>
  <si>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</si>
  <si>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</si>
  <si>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</si>
  <si>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Sume aferente asistentei financiare nerambursabile alocate pentru PNRR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</si>
  <si>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</si>
  <si>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</si>
  <si>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</si>
  <si>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</si>
  <si>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</si>
  <si>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</si>
  <si>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</si>
  <si>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</si>
  <si>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</si>
  <si>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</si>
  <si>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</si>
  <si>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</si>
  <si>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Proiecte cu finantare din sumele reprezentand
asistenta financiara nerambursabila aferenta PNRR</t>
  </si>
  <si>
    <t>Proiecte cu finantare din sumele aferente componentei de imprumut a PNRR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</si>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</sst>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55" applyNumberFormat="1" applyFont="1" applyFill="1" applyBorder="1" applyAlignment="1">
      <alignment horizontal="right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0" fontId="4" fillId="0" borderId="12" xfId="55" applyFont="1" applyFill="1" applyBorder="1" applyAlignment="1" quotePrefix="1">
      <alignment horizontal="center" vertical="center" wrapText="1"/>
      <protection/>
    </xf>
    <xf numFmtId="16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164" fontId="5" fillId="33" borderId="13" xfId="0" applyNumberFormat="1" applyFont="1" applyFill="1" applyBorder="1" applyAlignment="1" applyProtection="1">
      <alignment horizontal="center"/>
      <protection locked="0"/>
    </xf>
    <xf numFmtId="0" fontId="8" fillId="0" borderId="13" xfId="55" applyFont="1" applyFill="1" applyBorder="1" applyAlignment="1">
      <alignment horizontal="center"/>
      <protection/>
    </xf>
    <xf numFmtId="164" fontId="8" fillId="33" borderId="13" xfId="0" applyNumberFormat="1" applyFont="1" applyFill="1" applyBorder="1" applyAlignment="1" applyProtection="1">
      <alignment horizontal="center" wrapText="1"/>
      <protection locked="0"/>
    </xf>
    <xf numFmtId="164" fontId="8" fillId="33" borderId="0" xfId="0" applyNumberFormat="1" applyFont="1" applyFill="1" applyBorder="1" applyAlignment="1" applyProtection="1">
      <alignment horizontal="center" wrapText="1"/>
      <protection locked="0"/>
    </xf>
    <xf numFmtId="0" fontId="8" fillId="33" borderId="13" xfId="55" applyFont="1" applyFill="1" applyBorder="1" applyAlignment="1">
      <alignment horizontal="right"/>
      <protection/>
    </xf>
    <xf numFmtId="0" fontId="8" fillId="0" borderId="13" xfId="55" applyFont="1" applyFill="1" applyBorder="1" applyAlignment="1">
      <alignment horizontal="center" wrapText="1"/>
      <protection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14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4" xfId="55" applyNumberFormat="1" applyFont="1" applyFill="1" applyBorder="1" applyAlignment="1">
      <alignment horizontal="center"/>
      <protection/>
    </xf>
    <xf numFmtId="49" fontId="4" fillId="0" borderId="0" xfId="55" applyNumberFormat="1" applyFont="1" applyFill="1" applyBorder="1" applyAlignment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4" borderId="0" xfId="0" applyNumberFormat="1" applyFont="1" applyFill="1" applyBorder="1" applyAlignment="1" applyProtection="1">
      <alignment horizontal="left" vertical="center"/>
      <protection locked="0"/>
    </xf>
    <xf numFmtId="164" fontId="4" fillId="34" borderId="0" xfId="0" applyNumberFormat="1" applyFont="1" applyFill="1" applyBorder="1" applyAlignment="1" applyProtection="1">
      <alignment horizontal="right" vertical="center"/>
      <protection locked="0"/>
    </xf>
    <xf numFmtId="49" fontId="4" fillId="34" borderId="0" xfId="55" applyNumberFormat="1" applyFont="1" applyFill="1" applyBorder="1" applyAlignment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5" borderId="0" xfId="0" applyNumberFormat="1" applyFont="1" applyFill="1" applyBorder="1" applyAlignment="1" applyProtection="1">
      <alignment horizontal="left"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/>
    </xf>
    <xf numFmtId="165" fontId="9" fillId="35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left" indent="2"/>
      <protection locked="0"/>
    </xf>
    <xf numFmtId="164" fontId="4" fillId="33" borderId="0" xfId="0" applyNumberFormat="1" applyFont="1" applyFill="1" applyBorder="1" applyAlignment="1" applyProtection="1">
      <alignment horizontal="left" wrapText="1" indent="4"/>
      <protection locked="0"/>
    </xf>
    <xf numFmtId="164" fontId="2" fillId="33" borderId="0" xfId="0" applyNumberFormat="1" applyFont="1" applyFill="1" applyBorder="1" applyAlignment="1" applyProtection="1">
      <alignment horizontal="left" indent="6"/>
      <protection locked="0"/>
    </xf>
    <xf numFmtId="164" fontId="2" fillId="33" borderId="0" xfId="0" applyNumberFormat="1" applyFont="1" applyFill="1" applyBorder="1" applyAlignment="1" applyProtection="1">
      <alignment vertical="center"/>
      <protection/>
    </xf>
    <xf numFmtId="165" fontId="10" fillId="33" borderId="0" xfId="0" applyNumberFormat="1" applyFont="1" applyFill="1" applyBorder="1" applyAlignment="1" applyProtection="1">
      <alignment horizontal="right" vertical="center"/>
      <protection locked="0"/>
    </xf>
    <xf numFmtId="164" fontId="2" fillId="33" borderId="0" xfId="0" applyNumberFormat="1" applyFont="1" applyFill="1" applyBorder="1" applyAlignment="1" applyProtection="1">
      <alignment horizontal="left" wrapText="1" indent="6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>
      <alignment horizontal="left" vertical="center" indent="2"/>
    </xf>
    <xf numFmtId="164" fontId="4" fillId="33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vertical="center" indent="2"/>
      <protection/>
    </xf>
    <xf numFmtId="164" fontId="4" fillId="0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horizontal="left" wrapText="1"/>
      <protection locked="0"/>
    </xf>
    <xf numFmtId="0" fontId="9" fillId="33" borderId="0" xfId="0" applyFont="1" applyFill="1" applyAlignment="1">
      <alignment vertical="center" wrapText="1"/>
    </xf>
    <xf numFmtId="16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 wrapText="1"/>
      <protection locked="0"/>
    </xf>
    <xf numFmtId="164" fontId="9" fillId="33" borderId="0" xfId="0" applyNumberFormat="1" applyFont="1" applyFill="1" applyBorder="1" applyAlignment="1" applyProtection="1">
      <alignment horizontal="right" vertical="center"/>
      <protection locked="0"/>
    </xf>
    <xf numFmtId="166" fontId="4" fillId="33" borderId="0" xfId="0" applyNumberFormat="1" applyFont="1" applyFill="1" applyBorder="1" applyAlignment="1" applyProtection="1">
      <alignment wrapText="1"/>
      <protection locked="0"/>
    </xf>
    <xf numFmtId="164" fontId="4" fillId="33" borderId="0" xfId="0" applyNumberFormat="1" applyFont="1" applyFill="1" applyBorder="1" applyAlignment="1" applyProtection="1">
      <alignment horizontal="left" wrapText="1" indent="1"/>
      <protection locked="0"/>
    </xf>
    <xf numFmtId="164" fontId="4" fillId="35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indent="1"/>
      <protection/>
    </xf>
    <xf numFmtId="164" fontId="4" fillId="33" borderId="0" xfId="0" applyNumberFormat="1" applyFont="1" applyFill="1" applyBorder="1" applyAlignment="1" applyProtection="1">
      <alignment horizontal="left" indent="2"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4" fillId="33" borderId="0" xfId="0" applyNumberFormat="1" applyFont="1" applyFill="1" applyBorder="1" applyAlignment="1" applyProtection="1">
      <alignment horizontal="left" wrapText="1" indent="2"/>
      <protection/>
    </xf>
    <xf numFmtId="164" fontId="4" fillId="33" borderId="0" xfId="0" applyNumberFormat="1" applyFont="1" applyFill="1" applyBorder="1" applyAlignment="1" applyProtection="1">
      <alignment vertical="center"/>
      <protection/>
    </xf>
    <xf numFmtId="164" fontId="4" fillId="33" borderId="0" xfId="0" applyNumberFormat="1" applyFont="1" applyFill="1" applyBorder="1" applyAlignment="1">
      <alignment vertical="center"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>
      <alignment horizontal="left" wrapText="1" indent="1"/>
    </xf>
    <xf numFmtId="164" fontId="4" fillId="33" borderId="0" xfId="0" applyNumberFormat="1" applyFont="1" applyFill="1" applyAlignment="1">
      <alignment horizontal="left" wrapText="1" indent="1"/>
    </xf>
    <xf numFmtId="164" fontId="4" fillId="0" borderId="0" xfId="0" applyNumberFormat="1" applyFont="1" applyFill="1" applyAlignment="1">
      <alignment horizontal="right" vertical="center"/>
    </xf>
    <xf numFmtId="164" fontId="4" fillId="35" borderId="10" xfId="0" applyNumberFormat="1" applyFont="1" applyFill="1" applyBorder="1" applyAlignment="1" applyProtection="1">
      <alignment horizontal="left" vertical="center"/>
      <protection/>
    </xf>
    <xf numFmtId="164" fontId="4" fillId="35" borderId="10" xfId="0" applyNumberFormat="1" applyFont="1" applyFill="1" applyBorder="1" applyAlignment="1" applyProtection="1">
      <alignment/>
      <protection/>
    </xf>
    <xf numFmtId="4" fontId="4" fillId="35" borderId="10" xfId="0" applyNumberFormat="1" applyFont="1" applyFill="1" applyBorder="1" applyAlignment="1" applyProtection="1">
      <alignment/>
      <protection/>
    </xf>
    <xf numFmtId="164" fontId="2" fillId="35" borderId="10" xfId="0" applyNumberFormat="1" applyFont="1" applyFill="1" applyBorder="1" applyAlignment="1" applyProtection="1">
      <alignment/>
      <protection/>
    </xf>
    <xf numFmtId="164" fontId="4" fillId="35" borderId="10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/>
      <protection/>
    </xf>
    <xf numFmtId="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Alignment="1" applyProtection="1">
      <alignment horizontal="right"/>
      <protection locked="0"/>
    </xf>
    <xf numFmtId="0" fontId="5" fillId="35" borderId="0" xfId="0" applyFont="1" applyFill="1" applyBorder="1" applyAlignment="1" quotePrefix="1">
      <alignment horizontal="center" wrapText="1"/>
    </xf>
    <xf numFmtId="0" fontId="5" fillId="35" borderId="0" xfId="0" applyFont="1" applyFill="1" applyBorder="1" applyAlignment="1">
      <alignment horizontal="center" wrapText="1"/>
    </xf>
    <xf numFmtId="164" fontId="4" fillId="33" borderId="12" xfId="0" applyNumberFormat="1" applyFont="1" applyFill="1" applyBorder="1" applyAlignment="1">
      <alignment horizontal="center" vertical="center" wrapText="1"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 quotePrefix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31%20martie%20%202022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tie in luna"/>
      <sheetName val="martie 2022 "/>
      <sheetName val="UAT martie 2022"/>
      <sheetName val="consolidari martie"/>
      <sheetName val="februarie 2022  (valori)"/>
      <sheetName val="UAT februarie 2022 (valori)"/>
      <sheetName val="ianuarie 2022  (valori)"/>
      <sheetName val="UAT ianuarie 2022 (valori)"/>
      <sheetName val="Sinteza - An 2"/>
      <sheetName val="Sinteza - An 2 (engleza)"/>
      <sheetName val="2022 Engl"/>
      <sheetName val="2021 - 2022"/>
      <sheetName val="Progr.31.03.2022.(Liliana)"/>
      <sheetName val="Sinteza - program 3 luni "/>
      <sheetName val="program trim I _%.exec"/>
      <sheetName val="Sinteza - Anexa program anual"/>
      <sheetName val="Sinteza - Anexa program an,trim"/>
      <sheetName val="program %.exec"/>
      <sheetName val="dob_trez"/>
      <sheetName val="SPECIAL_CNAIR"/>
      <sheetName val="CNAIR_ex"/>
      <sheetName val="martie 2021 "/>
      <sheetName val="martie 2021 leg"/>
      <sheetName val="Sinteza-anexa program 9 luni "/>
      <sheetName val="program 9 luni .%.exec "/>
      <sheetName val="Sinteza-Anexa program 6 luni"/>
      <sheetName val="progr 6 luni % execuție  "/>
      <sheetName val="bgc desfasurat"/>
      <sheetName val="pres (DS)"/>
      <sheetName val="progr 6 luni % execuție   (VA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158"/>
  <sheetViews>
    <sheetView showZeros="0" tabSelected="1" view="pageBreakPreview" zoomScale="75" zoomScaleNormal="75" zoomScaleSheetLayoutView="75" zoomScalePageLayoutView="0" workbookViewId="0" topLeftCell="A1">
      <selection activeCell="O12" sqref="O12"/>
    </sheetView>
  </sheetViews>
  <sheetFormatPr defaultColWidth="9.140625" defaultRowHeight="19.5" customHeight="1"/>
  <cols>
    <col min="1" max="1" width="54.8515625" style="1" customWidth="1"/>
    <col min="2" max="2" width="14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3.28125" style="4" customWidth="1"/>
    <col min="8" max="8" width="8.7109375" style="4" customWidth="1"/>
    <col min="9" max="9" width="8.28125" style="4" customWidth="1"/>
    <col min="10" max="10" width="2.28125" style="4" customWidth="1"/>
    <col min="11" max="11" width="11.7109375" style="4" customWidth="1"/>
    <col min="12" max="12" width="11.57421875" style="5" customWidth="1"/>
    <col min="13" max="16384" width="8.8515625" style="5" customWidth="1"/>
  </cols>
  <sheetData>
    <row r="1" spans="6:7" ht="27" customHeight="1">
      <c r="F1" s="2"/>
      <c r="G1" s="3"/>
    </row>
    <row r="2" spans="6:12" ht="18" customHeight="1">
      <c r="F2" s="2"/>
      <c r="G2" s="3"/>
      <c r="L2" s="6" t="s">
        <v>0</v>
      </c>
    </row>
    <row r="3" spans="1:12" ht="6.75" customHeight="1">
      <c r="A3" s="93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14.2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1" ht="16.5" customHeight="1" thickBot="1">
      <c r="A5" s="7"/>
      <c r="B5" s="8"/>
      <c r="C5" s="8"/>
      <c r="D5" s="8"/>
      <c r="E5" s="8"/>
      <c r="F5" s="8"/>
      <c r="G5" s="8"/>
      <c r="H5" s="8"/>
      <c r="I5" s="9"/>
      <c r="J5" s="9"/>
      <c r="K5" s="9"/>
    </row>
    <row r="6" spans="1:11" ht="11.25" customHeight="1" hidden="1">
      <c r="A6" s="5" t="s">
        <v>2</v>
      </c>
      <c r="B6" s="5"/>
      <c r="C6" s="5"/>
      <c r="D6" s="5"/>
      <c r="E6" s="10"/>
      <c r="F6" s="10"/>
      <c r="G6" s="11"/>
      <c r="H6" s="12"/>
      <c r="I6" s="12"/>
      <c r="J6" s="13"/>
      <c r="K6" s="12"/>
    </row>
    <row r="7" spans="1:12" ht="41.25" customHeight="1">
      <c r="A7" s="14"/>
      <c r="B7" s="95" t="s">
        <v>3</v>
      </c>
      <c r="C7" s="95"/>
      <c r="D7" s="95"/>
      <c r="E7" s="15"/>
      <c r="F7" s="16"/>
      <c r="G7" s="95" t="s">
        <v>4</v>
      </c>
      <c r="H7" s="95"/>
      <c r="I7" s="95"/>
      <c r="J7" s="17"/>
      <c r="K7" s="96" t="s">
        <v>5</v>
      </c>
      <c r="L7" s="97"/>
    </row>
    <row r="8" spans="1:12" s="24" customFormat="1" ht="33" customHeight="1">
      <c r="A8" s="18"/>
      <c r="B8" s="19" t="s">
        <v>6</v>
      </c>
      <c r="C8" s="20" t="s">
        <v>7</v>
      </c>
      <c r="D8" s="20" t="s">
        <v>8</v>
      </c>
      <c r="E8" s="21"/>
      <c r="F8" s="21"/>
      <c r="G8" s="19" t="s">
        <v>6</v>
      </c>
      <c r="H8" s="20" t="s">
        <v>7</v>
      </c>
      <c r="I8" s="20" t="s">
        <v>8</v>
      </c>
      <c r="J8" s="21"/>
      <c r="K8" s="22" t="s">
        <v>6</v>
      </c>
      <c r="L8" s="23" t="s">
        <v>9</v>
      </c>
    </row>
    <row r="9" spans="1:12" s="29" customFormat="1" ht="9" customHeight="1">
      <c r="A9" s="25"/>
      <c r="B9" s="25"/>
      <c r="C9" s="25"/>
      <c r="D9" s="25"/>
      <c r="E9" s="25"/>
      <c r="F9" s="25"/>
      <c r="G9" s="26"/>
      <c r="H9" s="26"/>
      <c r="I9" s="26"/>
      <c r="J9" s="26"/>
      <c r="K9" s="26"/>
      <c r="L9" s="27"/>
    </row>
    <row r="10" spans="1:12" s="29" customFormat="1" ht="18" customHeight="1">
      <c r="A10" s="30" t="s">
        <v>10</v>
      </c>
      <c r="B10" s="31">
        <v>1181917.9</v>
      </c>
      <c r="C10" s="31"/>
      <c r="D10" s="31"/>
      <c r="E10" s="31"/>
      <c r="F10" s="31"/>
      <c r="G10" s="31">
        <v>1314500</v>
      </c>
      <c r="H10" s="31"/>
      <c r="I10" s="31"/>
      <c r="J10" s="31"/>
      <c r="K10" s="31"/>
      <c r="L10" s="32"/>
    </row>
    <row r="11" spans="2:12" s="29" customFormat="1" ht="8.25" customHeight="1">
      <c r="B11" s="33"/>
      <c r="G11" s="35"/>
      <c r="H11" s="35"/>
      <c r="I11" s="35"/>
      <c r="J11" s="35"/>
      <c r="K11" s="35"/>
      <c r="L11" s="28"/>
    </row>
    <row r="12" spans="1:12" s="35" customFormat="1" ht="35.25" customHeight="1">
      <c r="A12" s="36" t="s">
        <v>11</v>
      </c>
      <c r="B12" s="37">
        <f>B13+B30+B31+B33+B34+B38+B32+B35+B36</f>
        <v>85789.77645816</v>
      </c>
      <c r="C12" s="38">
        <f>B12/$B$10*100</f>
        <v>7.258522479282191</v>
      </c>
      <c r="D12" s="38">
        <f>B12/B$12*100</f>
        <v>100</v>
      </c>
      <c r="E12" s="38"/>
      <c r="F12" s="38"/>
      <c r="G12" s="37">
        <f>G13+G30+G31+G33+G34+G38+G32+G35+G36</f>
        <v>104055.14464404003</v>
      </c>
      <c r="H12" s="38">
        <f>G12/$G$10*100</f>
        <v>7.915948622597188</v>
      </c>
      <c r="I12" s="38">
        <f aca="true" t="shared" si="0" ref="I12:I32">G12/G$12*100</f>
        <v>100</v>
      </c>
      <c r="J12" s="38"/>
      <c r="K12" s="38">
        <f aca="true" t="shared" si="1" ref="K12:K28">G12-B12</f>
        <v>18265.368185880026</v>
      </c>
      <c r="L12" s="39">
        <f aca="true" t="shared" si="2" ref="L12:L28">G12/B12-1</f>
        <v>0.21290844830197364</v>
      </c>
    </row>
    <row r="13" spans="1:12" s="44" customFormat="1" ht="24.75" customHeight="1">
      <c r="A13" s="40" t="s">
        <v>12</v>
      </c>
      <c r="B13" s="41">
        <f>B14+B27+B28</f>
        <v>80624.99746916001</v>
      </c>
      <c r="C13" s="42">
        <f aca="true" t="shared" si="3" ref="C13:C28">B13/$B$10*100</f>
        <v>6.8215395899461395</v>
      </c>
      <c r="D13" s="42">
        <f>B13/B$12*100</f>
        <v>93.97972672009598</v>
      </c>
      <c r="E13" s="42"/>
      <c r="F13" s="42"/>
      <c r="G13" s="41">
        <f>G14+G27+G28</f>
        <v>95156.46329204002</v>
      </c>
      <c r="H13" s="42">
        <f aca="true" t="shared" si="4" ref="H13:H28">G13/$G$10*100</f>
        <v>7.238985415902626</v>
      </c>
      <c r="I13" s="42">
        <f t="shared" si="0"/>
        <v>91.44811015116906</v>
      </c>
      <c r="J13" s="42"/>
      <c r="K13" s="42">
        <f t="shared" si="1"/>
        <v>14531.46582288001</v>
      </c>
      <c r="L13" s="43">
        <f t="shared" si="2"/>
        <v>0.18023524067009689</v>
      </c>
    </row>
    <row r="14" spans="1:12" s="44" customFormat="1" ht="25.5" customHeight="1">
      <c r="A14" s="45" t="s">
        <v>13</v>
      </c>
      <c r="B14" s="41">
        <f>B15+B19+B20+B25+B26</f>
        <v>43836.06286700001</v>
      </c>
      <c r="C14" s="42">
        <f t="shared" si="3"/>
        <v>3.7088923745887943</v>
      </c>
      <c r="D14" s="42">
        <f aca="true" t="shared" si="5" ref="D14:D34">B14/B$12*100</f>
        <v>51.09707085946194</v>
      </c>
      <c r="E14" s="42"/>
      <c r="F14" s="42"/>
      <c r="G14" s="41">
        <f>G15+G19+G20+G25+G26</f>
        <v>53405.024170000004</v>
      </c>
      <c r="H14" s="42">
        <f t="shared" si="4"/>
        <v>4.062763344998099</v>
      </c>
      <c r="I14" s="42">
        <f t="shared" si="0"/>
        <v>51.3237710184269</v>
      </c>
      <c r="J14" s="42"/>
      <c r="K14" s="42">
        <f t="shared" si="1"/>
        <v>9568.961302999996</v>
      </c>
      <c r="L14" s="43">
        <f t="shared" si="2"/>
        <v>0.2182897066288212</v>
      </c>
    </row>
    <row r="15" spans="1:12" s="44" customFormat="1" ht="40.5" customHeight="1">
      <c r="A15" s="46" t="s">
        <v>14</v>
      </c>
      <c r="B15" s="41">
        <f>B16+B17+B18</f>
        <v>11586.178821000001</v>
      </c>
      <c r="C15" s="42">
        <f t="shared" si="3"/>
        <v>0.9802862636228796</v>
      </c>
      <c r="D15" s="42">
        <f t="shared" si="5"/>
        <v>13.505314152031419</v>
      </c>
      <c r="E15" s="42"/>
      <c r="F15" s="42"/>
      <c r="G15" s="41">
        <f>G16+G17+G18</f>
        <v>8999.47017</v>
      </c>
      <c r="H15" s="42">
        <f t="shared" si="4"/>
        <v>0.684630670977558</v>
      </c>
      <c r="I15" s="42">
        <f t="shared" si="0"/>
        <v>8.648750814566728</v>
      </c>
      <c r="J15" s="42"/>
      <c r="K15" s="42">
        <f t="shared" si="1"/>
        <v>-2586.708651000001</v>
      </c>
      <c r="L15" s="43">
        <f t="shared" si="2"/>
        <v>-0.2232581328981027</v>
      </c>
    </row>
    <row r="16" spans="1:12" ht="25.5" customHeight="1">
      <c r="A16" s="47" t="s">
        <v>15</v>
      </c>
      <c r="B16" s="48">
        <v>3859.193</v>
      </c>
      <c r="C16" s="48">
        <f t="shared" si="3"/>
        <v>0.3265195492851069</v>
      </c>
      <c r="D16" s="48">
        <f t="shared" si="5"/>
        <v>4.498429952060946</v>
      </c>
      <c r="E16" s="48"/>
      <c r="F16" s="48"/>
      <c r="G16" s="48">
        <v>1007.99</v>
      </c>
      <c r="H16" s="48">
        <f t="shared" si="4"/>
        <v>0.07668238874096615</v>
      </c>
      <c r="I16" s="48">
        <f t="shared" si="0"/>
        <v>0.9687075093194198</v>
      </c>
      <c r="J16" s="48"/>
      <c r="K16" s="48">
        <f t="shared" si="1"/>
        <v>-2851.2030000000004</v>
      </c>
      <c r="L16" s="49">
        <f t="shared" si="2"/>
        <v>-0.7388080875975884</v>
      </c>
    </row>
    <row r="17" spans="1:12" ht="18" customHeight="1">
      <c r="A17" s="47" t="s">
        <v>16</v>
      </c>
      <c r="B17" s="48">
        <v>6749.653821000001</v>
      </c>
      <c r="C17" s="48">
        <f t="shared" si="3"/>
        <v>0.5710763684178065</v>
      </c>
      <c r="D17" s="48">
        <f t="shared" si="5"/>
        <v>7.867666870879226</v>
      </c>
      <c r="E17" s="48"/>
      <c r="F17" s="48"/>
      <c r="G17" s="48">
        <v>7536.48617</v>
      </c>
      <c r="H17" s="48">
        <f t="shared" si="4"/>
        <v>0.5733348170406999</v>
      </c>
      <c r="I17" s="48">
        <f>G17/G$12*100</f>
        <v>7.242780927153001</v>
      </c>
      <c r="J17" s="48"/>
      <c r="K17" s="48">
        <f t="shared" si="1"/>
        <v>786.8323489999993</v>
      </c>
      <c r="L17" s="49">
        <f t="shared" si="2"/>
        <v>0.11657373398202298</v>
      </c>
    </row>
    <row r="18" spans="1:12" ht="31.5" customHeight="1">
      <c r="A18" s="50" t="s">
        <v>17</v>
      </c>
      <c r="B18" s="48">
        <v>977.332</v>
      </c>
      <c r="C18" s="48">
        <f t="shared" si="3"/>
        <v>0.0826903459199662</v>
      </c>
      <c r="D18" s="48">
        <f t="shared" si="5"/>
        <v>1.1392173290912448</v>
      </c>
      <c r="E18" s="48"/>
      <c r="F18" s="48"/>
      <c r="G18" s="48">
        <v>454.994</v>
      </c>
      <c r="H18" s="48">
        <f t="shared" si="4"/>
        <v>0.03461346519589197</v>
      </c>
      <c r="I18" s="48">
        <f t="shared" si="0"/>
        <v>0.43726237809430674</v>
      </c>
      <c r="J18" s="48"/>
      <c r="K18" s="48">
        <f t="shared" si="1"/>
        <v>-522.338</v>
      </c>
      <c r="L18" s="49">
        <f t="shared" si="2"/>
        <v>-0.5344529801541339</v>
      </c>
    </row>
    <row r="19" spans="1:12" ht="24" customHeight="1">
      <c r="A19" s="46" t="s">
        <v>18</v>
      </c>
      <c r="B19" s="42">
        <v>4113.320000000001</v>
      </c>
      <c r="C19" s="42">
        <f t="shared" si="3"/>
        <v>0.3480207889228178</v>
      </c>
      <c r="D19" s="42">
        <f t="shared" si="5"/>
        <v>4.794650563061068</v>
      </c>
      <c r="E19" s="42"/>
      <c r="F19" s="42"/>
      <c r="G19" s="42">
        <v>4603.023</v>
      </c>
      <c r="H19" s="42">
        <f t="shared" si="4"/>
        <v>0.35017291745910994</v>
      </c>
      <c r="I19" s="42">
        <f t="shared" si="0"/>
        <v>4.4236380774313275</v>
      </c>
      <c r="J19" s="42"/>
      <c r="K19" s="42">
        <f t="shared" si="1"/>
        <v>489.7029999999995</v>
      </c>
      <c r="L19" s="43">
        <f t="shared" si="2"/>
        <v>0.11905297910203916</v>
      </c>
    </row>
    <row r="20" spans="1:12" ht="23.25" customHeight="1">
      <c r="A20" s="51" t="s">
        <v>19</v>
      </c>
      <c r="B20" s="41">
        <f>B21+B22+B23+B24</f>
        <v>27468.142046000004</v>
      </c>
      <c r="C20" s="42">
        <f>B20/$B$10*100</f>
        <v>2.3240313092812968</v>
      </c>
      <c r="D20" s="42">
        <f t="shared" si="5"/>
        <v>32.01796668557159</v>
      </c>
      <c r="E20" s="42"/>
      <c r="F20" s="42"/>
      <c r="G20" s="41">
        <f>G21+G22+G23+G24</f>
        <v>38889.198000000004</v>
      </c>
      <c r="H20" s="42">
        <f t="shared" si="4"/>
        <v>2.958478356789654</v>
      </c>
      <c r="I20" s="42">
        <f t="shared" si="0"/>
        <v>37.37364272860819</v>
      </c>
      <c r="J20" s="42"/>
      <c r="K20" s="42">
        <f t="shared" si="1"/>
        <v>11421.055954</v>
      </c>
      <c r="L20" s="43">
        <f t="shared" si="2"/>
        <v>0.4157928095345338</v>
      </c>
    </row>
    <row r="21" spans="1:12" ht="20.25" customHeight="1">
      <c r="A21" s="47" t="s">
        <v>20</v>
      </c>
      <c r="B21" s="34">
        <v>16954.625</v>
      </c>
      <c r="C21" s="48">
        <f t="shared" si="3"/>
        <v>1.4345010765976216</v>
      </c>
      <c r="D21" s="48">
        <f t="shared" si="5"/>
        <v>19.762990067084317</v>
      </c>
      <c r="E21" s="48"/>
      <c r="F21" s="48"/>
      <c r="G21" s="48">
        <v>23621.864999999998</v>
      </c>
      <c r="H21" s="48">
        <f t="shared" si="4"/>
        <v>1.7970228223659184</v>
      </c>
      <c r="I21" s="48">
        <f>G21/G$12*100</f>
        <v>22.701294665254196</v>
      </c>
      <c r="J21" s="48"/>
      <c r="K21" s="48">
        <f t="shared" si="1"/>
        <v>6667.239999999998</v>
      </c>
      <c r="L21" s="49">
        <f t="shared" si="2"/>
        <v>0.39324019257282283</v>
      </c>
    </row>
    <row r="22" spans="1:12" ht="18" customHeight="1">
      <c r="A22" s="47" t="s">
        <v>21</v>
      </c>
      <c r="B22" s="34">
        <v>7752.029</v>
      </c>
      <c r="C22" s="48">
        <f t="shared" si="3"/>
        <v>0.6558855737780095</v>
      </c>
      <c r="D22" s="48">
        <f t="shared" si="5"/>
        <v>9.036075532590639</v>
      </c>
      <c r="E22" s="48"/>
      <c r="F22" s="48"/>
      <c r="G22" s="48">
        <v>8362.281</v>
      </c>
      <c r="H22" s="48">
        <f t="shared" si="4"/>
        <v>0.6361567896538608</v>
      </c>
      <c r="I22" s="48">
        <f t="shared" si="0"/>
        <v>8.0363936147572</v>
      </c>
      <c r="J22" s="48"/>
      <c r="K22" s="48">
        <f t="shared" si="1"/>
        <v>610.2520000000004</v>
      </c>
      <c r="L22" s="49">
        <f t="shared" si="2"/>
        <v>0.07872158372988558</v>
      </c>
    </row>
    <row r="23" spans="1:12" s="53" customFormat="1" ht="23.25" customHeight="1">
      <c r="A23" s="52" t="s">
        <v>22</v>
      </c>
      <c r="B23" s="34">
        <v>1103.232046</v>
      </c>
      <c r="C23" s="48">
        <f t="shared" si="3"/>
        <v>0.09334252793700816</v>
      </c>
      <c r="D23" s="48">
        <f t="shared" si="5"/>
        <v>1.2859714660033537</v>
      </c>
      <c r="E23" s="48"/>
      <c r="F23" s="48"/>
      <c r="G23" s="48">
        <v>4818.37</v>
      </c>
      <c r="H23" s="48">
        <f t="shared" si="4"/>
        <v>0.3665553442373526</v>
      </c>
      <c r="I23" s="48">
        <f t="shared" si="0"/>
        <v>4.630592765483202</v>
      </c>
      <c r="J23" s="48"/>
      <c r="K23" s="48">
        <f t="shared" si="1"/>
        <v>3715.137954</v>
      </c>
      <c r="L23" s="49">
        <f t="shared" si="2"/>
        <v>3.3675036611472757</v>
      </c>
    </row>
    <row r="24" spans="1:12" ht="49.5" customHeight="1">
      <c r="A24" s="52" t="s">
        <v>23</v>
      </c>
      <c r="B24" s="34">
        <v>1658.256</v>
      </c>
      <c r="C24" s="48">
        <f t="shared" si="3"/>
        <v>0.14030213096865699</v>
      </c>
      <c r="D24" s="48">
        <f t="shared" si="5"/>
        <v>1.932929619893272</v>
      </c>
      <c r="E24" s="48"/>
      <c r="F24" s="48"/>
      <c r="G24" s="48">
        <v>2086.6820000000002</v>
      </c>
      <c r="H24" s="48">
        <f t="shared" si="4"/>
        <v>0.1587434005325219</v>
      </c>
      <c r="I24" s="48">
        <f t="shared" si="0"/>
        <v>2.0053616831135885</v>
      </c>
      <c r="J24" s="48"/>
      <c r="K24" s="48">
        <f t="shared" si="1"/>
        <v>428.42600000000016</v>
      </c>
      <c r="L24" s="49">
        <f t="shared" si="2"/>
        <v>0.2583593847994521</v>
      </c>
    </row>
    <row r="25" spans="1:12" s="44" customFormat="1" ht="35.25" customHeight="1">
      <c r="A25" s="51" t="s">
        <v>24</v>
      </c>
      <c r="B25" s="54">
        <v>313.795</v>
      </c>
      <c r="C25" s="42">
        <f t="shared" si="3"/>
        <v>0.026549644438078147</v>
      </c>
      <c r="D25" s="42">
        <f t="shared" si="5"/>
        <v>0.36577202197634706</v>
      </c>
      <c r="E25" s="42"/>
      <c r="F25" s="42"/>
      <c r="G25" s="42">
        <v>501.42</v>
      </c>
      <c r="H25" s="42">
        <f t="shared" si="4"/>
        <v>0.03814530239634842</v>
      </c>
      <c r="I25" s="42">
        <f t="shared" si="0"/>
        <v>0.4818791052718217</v>
      </c>
      <c r="J25" s="42"/>
      <c r="K25" s="42">
        <f t="shared" si="1"/>
        <v>187.625</v>
      </c>
      <c r="L25" s="43">
        <f t="shared" si="2"/>
        <v>0.597922210360267</v>
      </c>
    </row>
    <row r="26" spans="1:12" s="44" customFormat="1" ht="17.25" customHeight="1">
      <c r="A26" s="55" t="s">
        <v>25</v>
      </c>
      <c r="B26" s="54">
        <v>354.627</v>
      </c>
      <c r="C26" s="42">
        <f t="shared" si="3"/>
        <v>0.03000436832372198</v>
      </c>
      <c r="D26" s="42">
        <f t="shared" si="5"/>
        <v>0.4133674368215109</v>
      </c>
      <c r="E26" s="42"/>
      <c r="F26" s="42"/>
      <c r="G26" s="42">
        <v>411.913</v>
      </c>
      <c r="H26" s="42">
        <f t="shared" si="4"/>
        <v>0.03133609737542792</v>
      </c>
      <c r="I26" s="42">
        <f t="shared" si="0"/>
        <v>0.39586029254882515</v>
      </c>
      <c r="J26" s="42"/>
      <c r="K26" s="42">
        <f t="shared" si="1"/>
        <v>57.286</v>
      </c>
      <c r="L26" s="43">
        <f t="shared" si="2"/>
        <v>0.16153874352488673</v>
      </c>
    </row>
    <row r="27" spans="1:12" s="44" customFormat="1" ht="18" customHeight="1">
      <c r="A27" s="56" t="s">
        <v>26</v>
      </c>
      <c r="B27" s="54">
        <v>30496.469905</v>
      </c>
      <c r="C27" s="42">
        <f>B27/$B$10*100</f>
        <v>2.5802528166296494</v>
      </c>
      <c r="D27" s="42">
        <f t="shared" si="5"/>
        <v>35.54790694655003</v>
      </c>
      <c r="E27" s="42"/>
      <c r="F27" s="42"/>
      <c r="G27" s="42">
        <v>33302.083231000004</v>
      </c>
      <c r="H27" s="42">
        <f t="shared" si="4"/>
        <v>2.5334410978318753</v>
      </c>
      <c r="I27" s="42">
        <f>G27/G$12*100</f>
        <v>32.0042640322325</v>
      </c>
      <c r="J27" s="42"/>
      <c r="K27" s="42">
        <f t="shared" si="1"/>
        <v>2805.6133260000024</v>
      </c>
      <c r="L27" s="43">
        <f t="shared" si="2"/>
        <v>0.09199797008440025</v>
      </c>
    </row>
    <row r="28" spans="1:12" s="44" customFormat="1" ht="18.75" customHeight="1">
      <c r="A28" s="58" t="s">
        <v>27</v>
      </c>
      <c r="B28" s="54">
        <v>6292.464697160002</v>
      </c>
      <c r="C28" s="42">
        <f t="shared" si="3"/>
        <v>0.5323943987276953</v>
      </c>
      <c r="D28" s="42">
        <f t="shared" si="5"/>
        <v>7.334748914084023</v>
      </c>
      <c r="E28" s="42"/>
      <c r="F28" s="42"/>
      <c r="G28" s="42">
        <v>8449.355891039997</v>
      </c>
      <c r="H28" s="42">
        <f t="shared" si="4"/>
        <v>0.6427809730726509</v>
      </c>
      <c r="I28" s="42">
        <f>G28/G$12*100</f>
        <v>8.120075100509652</v>
      </c>
      <c r="J28" s="42"/>
      <c r="K28" s="42">
        <f t="shared" si="1"/>
        <v>2156.8911938799947</v>
      </c>
      <c r="L28" s="43">
        <f t="shared" si="2"/>
        <v>0.3427736662318457</v>
      </c>
    </row>
    <row r="29" spans="1:12" s="44" customFormat="1" ht="18.75" customHeight="1" hidden="1">
      <c r="A29" s="59"/>
      <c r="B29" s="54"/>
      <c r="C29" s="42"/>
      <c r="D29" s="42"/>
      <c r="E29" s="42"/>
      <c r="F29" s="42"/>
      <c r="G29" s="42"/>
      <c r="H29" s="42"/>
      <c r="I29" s="42"/>
      <c r="J29" s="42"/>
      <c r="K29" s="42"/>
      <c r="L29" s="43"/>
    </row>
    <row r="30" spans="1:12" s="44" customFormat="1" ht="19.5" customHeight="1">
      <c r="A30" s="60" t="s">
        <v>28</v>
      </c>
      <c r="B30" s="54">
        <v>289.216</v>
      </c>
      <c r="C30" s="42">
        <f>B30/$B$10*100</f>
        <v>0.024470058368690418</v>
      </c>
      <c r="D30" s="42">
        <f t="shared" si="5"/>
        <v>0.33712175499262637</v>
      </c>
      <c r="E30" s="42"/>
      <c r="F30" s="42"/>
      <c r="G30" s="42">
        <v>369.58500000000004</v>
      </c>
      <c r="H30" s="42">
        <f>G30/$G$10*100</f>
        <v>0.028116013693419557</v>
      </c>
      <c r="I30" s="42">
        <f t="shared" si="0"/>
        <v>0.35518186175638433</v>
      </c>
      <c r="J30" s="42"/>
      <c r="K30" s="42">
        <f>G30-B30</f>
        <v>80.36900000000003</v>
      </c>
      <c r="L30" s="43">
        <f>G30/B30-1</f>
        <v>0.27788573246293446</v>
      </c>
    </row>
    <row r="31" spans="1:12" s="44" customFormat="1" ht="18" customHeight="1">
      <c r="A31" s="60" t="s">
        <v>29</v>
      </c>
      <c r="B31" s="54">
        <v>0.026451</v>
      </c>
      <c r="C31" s="42">
        <f>B31/$B$10*100</f>
        <v>2.2379727052107426E-06</v>
      </c>
      <c r="D31" s="42">
        <f t="shared" si="5"/>
        <v>3.083234517215493E-05</v>
      </c>
      <c r="E31" s="42"/>
      <c r="F31" s="42"/>
      <c r="G31" s="42">
        <v>0</v>
      </c>
      <c r="H31" s="42">
        <f>G31/$G$10*100</f>
        <v>0</v>
      </c>
      <c r="I31" s="42">
        <f t="shared" si="0"/>
        <v>0</v>
      </c>
      <c r="J31" s="42"/>
      <c r="K31" s="42">
        <f>G31-B31</f>
        <v>-0.026451</v>
      </c>
      <c r="L31" s="43">
        <f>G31/B31-1</f>
        <v>-1</v>
      </c>
    </row>
    <row r="32" spans="1:12" s="44" customFormat="1" ht="34.5" customHeight="1">
      <c r="A32" s="61" t="s">
        <v>30</v>
      </c>
      <c r="B32" s="54">
        <v>2.080495</v>
      </c>
      <c r="C32" s="42">
        <f>B32/$B$10*100</f>
        <v>0.00017602703199604642</v>
      </c>
      <c r="D32" s="42">
        <f t="shared" si="5"/>
        <v>0.0024251083123111587</v>
      </c>
      <c r="E32" s="42"/>
      <c r="F32" s="42"/>
      <c r="G32" s="42">
        <v>2.7626839999999997</v>
      </c>
      <c r="H32" s="42">
        <f>G32/$G$10*100</f>
        <v>0.00021016995055154046</v>
      </c>
      <c r="I32" s="42">
        <f t="shared" si="0"/>
        <v>0.0026550191337975696</v>
      </c>
      <c r="J32" s="42"/>
      <c r="K32" s="42">
        <f>G32-B32</f>
        <v>0.6821889999999997</v>
      </c>
      <c r="L32" s="43">
        <f>G32/B32-1</f>
        <v>0.32789744748244987</v>
      </c>
    </row>
    <row r="33" spans="1:12" s="44" customFormat="1" ht="16.5" customHeight="1">
      <c r="A33" s="62" t="s">
        <v>31</v>
      </c>
      <c r="B33" s="54"/>
      <c r="C33" s="42"/>
      <c r="D33" s="42"/>
      <c r="E33" s="42"/>
      <c r="F33" s="42"/>
      <c r="G33" s="42"/>
      <c r="H33" s="42"/>
      <c r="I33" s="42"/>
      <c r="J33" s="42"/>
      <c r="K33" s="42"/>
      <c r="L33" s="43"/>
    </row>
    <row r="34" spans="1:12" ht="18" customHeight="1">
      <c r="A34" s="60" t="s">
        <v>32</v>
      </c>
      <c r="B34" s="62">
        <v>-139.767</v>
      </c>
      <c r="C34" s="62">
        <f>B34/$B$10*100</f>
        <v>-0.01182544066724093</v>
      </c>
      <c r="D34" s="62">
        <f t="shared" si="5"/>
        <v>-0.16291801397590175</v>
      </c>
      <c r="E34" s="62"/>
      <c r="F34" s="62"/>
      <c r="G34" s="62">
        <v>134.420735</v>
      </c>
      <c r="H34" s="62">
        <f>G34/$G$10*100</f>
        <v>0.010225997337390644</v>
      </c>
      <c r="I34" s="62">
        <f>G34/G$12*100</f>
        <v>0.12918220954844373</v>
      </c>
      <c r="J34" s="62"/>
      <c r="K34" s="62">
        <f>G34-B34</f>
        <v>274.187735</v>
      </c>
      <c r="L34" s="43">
        <f>G34/B34-1</f>
        <v>-1.9617487318179543</v>
      </c>
    </row>
    <row r="35" spans="1:12" ht="18.75" customHeight="1">
      <c r="A35" s="63" t="s">
        <v>33</v>
      </c>
      <c r="B35" s="54">
        <v>76.026</v>
      </c>
      <c r="C35" s="54">
        <f>B35/$B$10*100</f>
        <v>0.006432426482414726</v>
      </c>
      <c r="D35" s="54">
        <f>B35/B$12*100</f>
        <v>0.08861895104375071</v>
      </c>
      <c r="E35" s="41"/>
      <c r="F35" s="42"/>
      <c r="G35" s="54">
        <v>312.433</v>
      </c>
      <c r="H35" s="54">
        <f>G35/$G$10*100</f>
        <v>0.02376820083682008</v>
      </c>
      <c r="I35" s="54">
        <f>G35/G$12*100</f>
        <v>0.300257138720815</v>
      </c>
      <c r="J35" s="54"/>
      <c r="K35" s="54">
        <f>G35-B35</f>
        <v>236.40699999999998</v>
      </c>
      <c r="L35" s="43">
        <f>G35/B35-1</f>
        <v>3.1095546260489835</v>
      </c>
    </row>
    <row r="36" spans="1:12" ht="48" customHeight="1">
      <c r="A36" s="65" t="s">
        <v>34</v>
      </c>
      <c r="B36" s="54">
        <v>4937.197043000001</v>
      </c>
      <c r="C36" s="54">
        <f>B36/$B$10*100</f>
        <v>0.41772758014748756</v>
      </c>
      <c r="D36" s="54">
        <f>B36/B$12*100</f>
        <v>5.754994647186067</v>
      </c>
      <c r="E36" s="54"/>
      <c r="F36" s="54"/>
      <c r="G36" s="54">
        <v>8079.479933</v>
      </c>
      <c r="H36" s="54">
        <f>G36/$G$10*100</f>
        <v>0.6146428248763788</v>
      </c>
      <c r="I36" s="54">
        <f>G36/G$12*100</f>
        <v>7.764613619671488</v>
      </c>
      <c r="J36" s="54"/>
      <c r="K36" s="54">
        <f>G36-B36</f>
        <v>3142.2828899999986</v>
      </c>
      <c r="L36" s="43">
        <f>G36/B36-1</f>
        <v>0.6364507761453746</v>
      </c>
    </row>
    <row r="37" spans="1:12" ht="31.5" customHeight="1">
      <c r="A37" s="65" t="s">
        <v>35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43"/>
    </row>
    <row r="38" spans="1:12" ht="8.25" customHeight="1">
      <c r="A38" s="66"/>
      <c r="B38" s="41"/>
      <c r="C38" s="41"/>
      <c r="D38" s="41"/>
      <c r="E38" s="41"/>
      <c r="F38" s="42"/>
      <c r="G38" s="57"/>
      <c r="H38" s="42"/>
      <c r="I38" s="42"/>
      <c r="J38" s="42"/>
      <c r="K38" s="42"/>
      <c r="L38" s="64"/>
    </row>
    <row r="39" spans="1:12" s="44" customFormat="1" ht="33" customHeight="1">
      <c r="A39" s="36" t="s">
        <v>36</v>
      </c>
      <c r="B39" s="67">
        <f>B40+B54+B55+B56+B57</f>
        <v>100424.02034920001</v>
      </c>
      <c r="C39" s="38">
        <f aca="true" t="shared" si="6" ref="C39:C55">B39/$B$10*100</f>
        <v>8.496700181053187</v>
      </c>
      <c r="D39" s="38">
        <f>B39/B$39*100</f>
        <v>100</v>
      </c>
      <c r="E39" s="38"/>
      <c r="F39" s="38"/>
      <c r="G39" s="67">
        <f>G40+G54+G55+G56+G57</f>
        <v>119754.65677019002</v>
      </c>
      <c r="H39" s="38">
        <f aca="true" t="shared" si="7" ref="H39:H50">G39/$G$10*100</f>
        <v>9.11028199088551</v>
      </c>
      <c r="I39" s="38">
        <f aca="true" t="shared" si="8" ref="I39:I50">G39/G$39*100</f>
        <v>100</v>
      </c>
      <c r="J39" s="38"/>
      <c r="K39" s="38">
        <f aca="true" t="shared" si="9" ref="K39:K50">G39-B39</f>
        <v>19330.636420990006</v>
      </c>
      <c r="L39" s="39">
        <f aca="true" t="shared" si="10" ref="L39:L50">G39/B39-1</f>
        <v>0.1924901667327441</v>
      </c>
    </row>
    <row r="40" spans="1:12" s="44" customFormat="1" ht="19.5" customHeight="1">
      <c r="A40" s="68" t="s">
        <v>37</v>
      </c>
      <c r="B40" s="57">
        <f>B41+B42+B43+B44++B45+B46+B47+B48+B49+B50+B51+B52+B53</f>
        <v>96372.24992820002</v>
      </c>
      <c r="C40" s="42">
        <f t="shared" si="6"/>
        <v>8.153886994028944</v>
      </c>
      <c r="D40" s="42">
        <f aca="true" t="shared" si="11" ref="D40:D56">B40/B$39*100</f>
        <v>95.96533736957457</v>
      </c>
      <c r="E40" s="42"/>
      <c r="F40" s="42"/>
      <c r="G40" s="57">
        <f>G41+G42+G43+G44++G45+G46+G47+G48+G49+G50+G51+G52+G53</f>
        <v>116969.90973419002</v>
      </c>
      <c r="H40" s="42">
        <f t="shared" si="7"/>
        <v>8.898433604731078</v>
      </c>
      <c r="I40" s="42">
        <f t="shared" si="8"/>
        <v>97.67462317449254</v>
      </c>
      <c r="J40" s="42"/>
      <c r="K40" s="42">
        <f t="shared" si="9"/>
        <v>20597.65980599</v>
      </c>
      <c r="L40" s="43">
        <f t="shared" si="10"/>
        <v>0.21373019537611526</v>
      </c>
    </row>
    <row r="41" spans="1:12" ht="19.5" customHeight="1">
      <c r="A41" s="69" t="s">
        <v>38</v>
      </c>
      <c r="B41" s="62">
        <v>27735.811820000003</v>
      </c>
      <c r="C41" s="62">
        <f t="shared" si="6"/>
        <v>2.346678379268137</v>
      </c>
      <c r="D41" s="62">
        <f t="shared" si="11"/>
        <v>27.61870289952094</v>
      </c>
      <c r="E41" s="62"/>
      <c r="F41" s="62"/>
      <c r="G41" s="70">
        <v>28342.285061</v>
      </c>
      <c r="H41" s="62">
        <f t="shared" si="7"/>
        <v>2.1561266687713956</v>
      </c>
      <c r="I41" s="62">
        <f t="shared" si="8"/>
        <v>23.666958618059446</v>
      </c>
      <c r="J41" s="62"/>
      <c r="K41" s="62">
        <f t="shared" si="9"/>
        <v>606.473240999996</v>
      </c>
      <c r="L41" s="71">
        <f t="shared" si="10"/>
        <v>0.021866071378616514</v>
      </c>
    </row>
    <row r="42" spans="1:12" ht="19.5" customHeight="1">
      <c r="A42" s="69" t="s">
        <v>39</v>
      </c>
      <c r="B42" s="62">
        <v>13003.494718210004</v>
      </c>
      <c r="C42" s="62">
        <f t="shared" si="6"/>
        <v>1.100202875192093</v>
      </c>
      <c r="D42" s="62">
        <f t="shared" si="11"/>
        <v>12.948590061415114</v>
      </c>
      <c r="E42" s="62"/>
      <c r="F42" s="62"/>
      <c r="G42" s="70">
        <v>14940.780926999996</v>
      </c>
      <c r="H42" s="62">
        <f t="shared" si="7"/>
        <v>1.13661323141879</v>
      </c>
      <c r="I42" s="62">
        <f t="shared" si="8"/>
        <v>12.47615861458436</v>
      </c>
      <c r="J42" s="62"/>
      <c r="K42" s="62">
        <f t="shared" si="9"/>
        <v>1937.286208789992</v>
      </c>
      <c r="L42" s="71">
        <f t="shared" si="10"/>
        <v>0.14898196606155656</v>
      </c>
    </row>
    <row r="43" spans="1:12" ht="19.5" customHeight="1">
      <c r="A43" s="69" t="s">
        <v>40</v>
      </c>
      <c r="B43" s="62">
        <v>3567.5755699900005</v>
      </c>
      <c r="C43" s="62">
        <f t="shared" si="6"/>
        <v>0.30184631013626245</v>
      </c>
      <c r="D43" s="62">
        <f t="shared" si="11"/>
        <v>3.5525121953738035</v>
      </c>
      <c r="E43" s="62"/>
      <c r="F43" s="62"/>
      <c r="G43" s="70">
        <v>5758.61694919</v>
      </c>
      <c r="H43" s="62">
        <f t="shared" si="7"/>
        <v>0.43808421066489156</v>
      </c>
      <c r="I43" s="62">
        <f t="shared" si="8"/>
        <v>4.808678931159081</v>
      </c>
      <c r="J43" s="62"/>
      <c r="K43" s="62">
        <f t="shared" si="9"/>
        <v>2191.0413791999995</v>
      </c>
      <c r="L43" s="71">
        <f t="shared" si="10"/>
        <v>0.6141541604978926</v>
      </c>
    </row>
    <row r="44" spans="1:12" ht="19.5" customHeight="1">
      <c r="A44" s="69" t="s">
        <v>41</v>
      </c>
      <c r="B44" s="62">
        <v>1304.1470000000002</v>
      </c>
      <c r="C44" s="62">
        <f t="shared" si="6"/>
        <v>0.11034158971617236</v>
      </c>
      <c r="D44" s="62">
        <f t="shared" si="11"/>
        <v>1.2986405000169754</v>
      </c>
      <c r="E44" s="62"/>
      <c r="F44" s="62"/>
      <c r="G44" s="70">
        <v>2987.802243</v>
      </c>
      <c r="H44" s="62">
        <f t="shared" si="7"/>
        <v>0.22729572027386838</v>
      </c>
      <c r="I44" s="62">
        <f t="shared" si="8"/>
        <v>2.494936166644118</v>
      </c>
      <c r="J44" s="62"/>
      <c r="K44" s="62">
        <f t="shared" si="9"/>
        <v>1683.655243</v>
      </c>
      <c r="L44" s="71">
        <f t="shared" si="10"/>
        <v>1.2910011241064079</v>
      </c>
    </row>
    <row r="45" spans="1:12" ht="31.5" customHeight="1">
      <c r="A45" s="72" t="s">
        <v>42</v>
      </c>
      <c r="B45" s="73">
        <v>321.7902520000025</v>
      </c>
      <c r="C45" s="73">
        <f t="shared" si="6"/>
        <v>0.027226108683183706</v>
      </c>
      <c r="D45" s="73">
        <f>B45/B$39*100</f>
        <v>0.3204315569930934</v>
      </c>
      <c r="E45" s="73"/>
      <c r="F45" s="73"/>
      <c r="G45" s="74">
        <v>479.3325990000012</v>
      </c>
      <c r="H45" s="73">
        <f t="shared" si="7"/>
        <v>0.03646501323697233</v>
      </c>
      <c r="I45" s="73">
        <f t="shared" si="8"/>
        <v>0.400262179298667</v>
      </c>
      <c r="J45" s="73"/>
      <c r="K45" s="73">
        <f t="shared" si="9"/>
        <v>157.5423469999987</v>
      </c>
      <c r="L45" s="75">
        <f t="shared" si="10"/>
        <v>0.48958085591728073</v>
      </c>
    </row>
    <row r="46" spans="1:12" ht="18" customHeight="1">
      <c r="A46" s="69" t="s">
        <v>43</v>
      </c>
      <c r="B46" s="73">
        <v>5529.072933</v>
      </c>
      <c r="C46" s="76">
        <f t="shared" si="6"/>
        <v>0.4678051608322372</v>
      </c>
      <c r="D46" s="76">
        <f t="shared" si="11"/>
        <v>5.505727527910154</v>
      </c>
      <c r="E46" s="76"/>
      <c r="F46" s="76"/>
      <c r="G46" s="77">
        <v>7199.224797</v>
      </c>
      <c r="H46" s="76">
        <f t="shared" si="7"/>
        <v>0.5476778088246481</v>
      </c>
      <c r="I46" s="76">
        <f t="shared" si="8"/>
        <v>6.011644967439855</v>
      </c>
      <c r="J46" s="76"/>
      <c r="K46" s="76">
        <f t="shared" si="9"/>
        <v>1670.1518639999995</v>
      </c>
      <c r="L46" s="78">
        <f t="shared" si="10"/>
        <v>0.3020672514612315</v>
      </c>
    </row>
    <row r="47" spans="1:12" ht="33" customHeight="1">
      <c r="A47" s="72" t="s">
        <v>44</v>
      </c>
      <c r="B47" s="73">
        <v>19.263864999999996</v>
      </c>
      <c r="C47" s="73">
        <f t="shared" si="6"/>
        <v>0.0016298818217407485</v>
      </c>
      <c r="D47" s="73">
        <f t="shared" si="11"/>
        <v>0.019182527181260626</v>
      </c>
      <c r="E47" s="73"/>
      <c r="F47" s="73"/>
      <c r="G47" s="74">
        <v>13.147720999999976</v>
      </c>
      <c r="H47" s="73">
        <f t="shared" si="7"/>
        <v>0.00100020699885888</v>
      </c>
      <c r="I47" s="73">
        <f t="shared" si="8"/>
        <v>0.010978880783926875</v>
      </c>
      <c r="J47" s="73"/>
      <c r="K47" s="73">
        <f t="shared" si="9"/>
        <v>-6.11614400000002</v>
      </c>
      <c r="L47" s="75">
        <f t="shared" si="10"/>
        <v>-0.3174930887441342</v>
      </c>
    </row>
    <row r="48" spans="1:12" ht="21" customHeight="1">
      <c r="A48" s="72" t="s">
        <v>45</v>
      </c>
      <c r="B48" s="77">
        <v>38176.596061</v>
      </c>
      <c r="C48" s="76">
        <f>B48/$B$10*100</f>
        <v>3.230054816920871</v>
      </c>
      <c r="D48" s="76">
        <f t="shared" si="11"/>
        <v>38.01540301638015</v>
      </c>
      <c r="E48" s="76"/>
      <c r="F48" s="76"/>
      <c r="G48" s="77">
        <v>46153.36007200001</v>
      </c>
      <c r="H48" s="76">
        <f>G48/$G$10*100</f>
        <v>3.511096239786992</v>
      </c>
      <c r="I48" s="76">
        <f t="shared" si="8"/>
        <v>38.539929316125566</v>
      </c>
      <c r="J48" s="76"/>
      <c r="K48" s="76">
        <f t="shared" si="9"/>
        <v>7976.764011000014</v>
      </c>
      <c r="L48" s="78">
        <f t="shared" si="10"/>
        <v>0.20894382511878318</v>
      </c>
    </row>
    <row r="49" spans="1:12" ht="48" customHeight="1">
      <c r="A49" s="72" t="s">
        <v>46</v>
      </c>
      <c r="B49" s="77">
        <v>5458.069789000001</v>
      </c>
      <c r="C49" s="76">
        <f>B49/$B$10*100</f>
        <v>0.46179770938404446</v>
      </c>
      <c r="D49" s="76">
        <f>B49/B$39*100</f>
        <v>5.435024180490779</v>
      </c>
      <c r="E49" s="76"/>
      <c r="F49" s="76"/>
      <c r="G49" s="77">
        <v>9297.132716</v>
      </c>
      <c r="H49" s="76">
        <f t="shared" si="7"/>
        <v>0.7072752161278052</v>
      </c>
      <c r="I49" s="76">
        <f t="shared" si="8"/>
        <v>7.763483247120201</v>
      </c>
      <c r="J49" s="76"/>
      <c r="K49" s="76">
        <f t="shared" si="9"/>
        <v>3839.062926999999</v>
      </c>
      <c r="L49" s="78">
        <f t="shared" si="10"/>
        <v>0.703373733831163</v>
      </c>
    </row>
    <row r="50" spans="1:12" ht="21" customHeight="1">
      <c r="A50" s="72" t="s">
        <v>47</v>
      </c>
      <c r="B50" s="73">
        <v>1147.524</v>
      </c>
      <c r="C50" s="73">
        <f t="shared" si="6"/>
        <v>0.09708999246055923</v>
      </c>
      <c r="D50" s="73">
        <f t="shared" si="11"/>
        <v>1.1426788093224762</v>
      </c>
      <c r="E50" s="73"/>
      <c r="F50" s="73"/>
      <c r="G50" s="74">
        <v>1727.4583590000002</v>
      </c>
      <c r="H50" s="73">
        <f t="shared" si="7"/>
        <v>0.13141562259414227</v>
      </c>
      <c r="I50" s="73">
        <f t="shared" si="8"/>
        <v>1.442497858196032</v>
      </c>
      <c r="J50" s="73"/>
      <c r="K50" s="73">
        <f t="shared" si="9"/>
        <v>579.9343590000003</v>
      </c>
      <c r="L50" s="75">
        <f t="shared" si="10"/>
        <v>0.5053788495926885</v>
      </c>
    </row>
    <row r="51" spans="1:12" ht="48" customHeight="1">
      <c r="A51" s="72" t="s">
        <v>48</v>
      </c>
      <c r="B51" s="73"/>
      <c r="C51" s="73"/>
      <c r="D51" s="73"/>
      <c r="E51" s="73"/>
      <c r="F51" s="73"/>
      <c r="G51" s="74"/>
      <c r="H51" s="73"/>
      <c r="I51" s="73"/>
      <c r="J51" s="73"/>
      <c r="K51" s="73"/>
      <c r="L51" s="75"/>
    </row>
    <row r="52" spans="1:12" ht="35.25" customHeight="1">
      <c r="A52" s="72" t="s">
        <v>49</v>
      </c>
      <c r="B52" s="48"/>
      <c r="C52" s="48"/>
      <c r="D52" s="48"/>
      <c r="E52" s="48"/>
      <c r="F52" s="48"/>
      <c r="G52" s="79"/>
      <c r="H52" s="48"/>
      <c r="I52" s="48"/>
      <c r="J52" s="48"/>
      <c r="K52" s="48"/>
      <c r="L52" s="49"/>
    </row>
    <row r="53" spans="1:12" ht="38.25" customHeight="1">
      <c r="A53" s="72" t="s">
        <v>50</v>
      </c>
      <c r="B53" s="76">
        <v>108.90392</v>
      </c>
      <c r="C53" s="76">
        <f>B53/$B$10*100</f>
        <v>0.009214169613642369</v>
      </c>
      <c r="D53" s="62">
        <f t="shared" si="11"/>
        <v>0.10844409496982216</v>
      </c>
      <c r="E53" s="62"/>
      <c r="F53" s="62"/>
      <c r="G53" s="70">
        <v>70.76829000000001</v>
      </c>
      <c r="H53" s="62">
        <f>G53/$G$10*100</f>
        <v>0.005383666032712058</v>
      </c>
      <c r="I53" s="62">
        <f>G53/G$39*100</f>
        <v>0.059094395081274224</v>
      </c>
      <c r="J53" s="62"/>
      <c r="K53" s="62">
        <f aca="true" t="shared" si="12" ref="K53:K58">G53-B53</f>
        <v>-38.13562999999999</v>
      </c>
      <c r="L53" s="78">
        <f>G53/B53-1</f>
        <v>-0.3501768347732569</v>
      </c>
    </row>
    <row r="54" spans="1:12" s="44" customFormat="1" ht="19.5" customHeight="1">
      <c r="A54" s="68" t="s">
        <v>51</v>
      </c>
      <c r="B54" s="70">
        <v>4540.121980000001</v>
      </c>
      <c r="C54" s="62">
        <f>B54/$B$10*100</f>
        <v>0.38413175568286095</v>
      </c>
      <c r="D54" s="62">
        <f>B54/B$39*100</f>
        <v>4.520952222598573</v>
      </c>
      <c r="E54" s="62"/>
      <c r="F54" s="62"/>
      <c r="G54" s="70">
        <v>3840.795308</v>
      </c>
      <c r="H54" s="62">
        <f>G54/$G$10*100</f>
        <v>0.2921867864587296</v>
      </c>
      <c r="I54" s="62">
        <f>G54/G$39*100</f>
        <v>3.2072200042880272</v>
      </c>
      <c r="J54" s="62"/>
      <c r="K54" s="62">
        <f t="shared" si="12"/>
        <v>-699.3266720000006</v>
      </c>
      <c r="L54" s="71">
        <f>G54/B54-1</f>
        <v>-0.15403257337152</v>
      </c>
    </row>
    <row r="55" spans="1:12" ht="19.5" customHeight="1">
      <c r="A55" s="68" t="s">
        <v>31</v>
      </c>
      <c r="B55" s="73">
        <v>0</v>
      </c>
      <c r="C55" s="62">
        <f t="shared" si="6"/>
        <v>0</v>
      </c>
      <c r="D55" s="62">
        <f t="shared" si="11"/>
        <v>0</v>
      </c>
      <c r="E55" s="62"/>
      <c r="F55" s="62"/>
      <c r="G55" s="70">
        <v>0</v>
      </c>
      <c r="H55" s="62">
        <f>G55/$G$10*100</f>
        <v>0</v>
      </c>
      <c r="I55" s="62">
        <f>G55/G$39*100</f>
        <v>0</v>
      </c>
      <c r="J55" s="62"/>
      <c r="K55" s="62">
        <f t="shared" si="12"/>
        <v>0</v>
      </c>
      <c r="L55" s="71"/>
    </row>
    <row r="56" spans="1:12" s="44" customFormat="1" ht="32.25" customHeight="1">
      <c r="A56" s="81" t="s">
        <v>52</v>
      </c>
      <c r="B56" s="76">
        <v>-488.35155900000007</v>
      </c>
      <c r="C56" s="62">
        <f>B56/$B$10*100</f>
        <v>-0.04131856865861835</v>
      </c>
      <c r="D56" s="62">
        <f t="shared" si="11"/>
        <v>-0.4862895921731442</v>
      </c>
      <c r="E56" s="62"/>
      <c r="F56" s="62"/>
      <c r="G56" s="70">
        <v>-1056.0482720000002</v>
      </c>
      <c r="H56" s="62">
        <f>G56/$G$10*100</f>
        <v>-0.08033840030429823</v>
      </c>
      <c r="I56" s="62">
        <f>G56/G$39*100</f>
        <v>-0.8818431787805663</v>
      </c>
      <c r="J56" s="62"/>
      <c r="K56" s="62">
        <f t="shared" si="12"/>
        <v>-567.6967130000002</v>
      </c>
      <c r="L56" s="71">
        <f>G56/B56-1</f>
        <v>1.1624754800874917</v>
      </c>
    </row>
    <row r="57" spans="1:12" s="44" customFormat="1" ht="7.5" customHeight="1">
      <c r="A57" s="82"/>
      <c r="B57" s="83"/>
      <c r="C57" s="42"/>
      <c r="D57" s="42"/>
      <c r="E57" s="42"/>
      <c r="F57" s="42"/>
      <c r="G57" s="57"/>
      <c r="H57" s="42"/>
      <c r="I57" s="42"/>
      <c r="J57" s="42"/>
      <c r="K57" s="62">
        <f t="shared" si="12"/>
        <v>0</v>
      </c>
      <c r="L57" s="71"/>
    </row>
    <row r="58" spans="1:12" s="29" customFormat="1" ht="21" customHeight="1" thickBot="1">
      <c r="A58" s="84" t="s">
        <v>53</v>
      </c>
      <c r="B58" s="85">
        <f>B12-B39</f>
        <v>-14634.243891040009</v>
      </c>
      <c r="C58" s="86">
        <f>B58/$B$10*100</f>
        <v>-1.2381777017709954</v>
      </c>
      <c r="D58" s="85">
        <v>0</v>
      </c>
      <c r="E58" s="85"/>
      <c r="F58" s="87"/>
      <c r="G58" s="85">
        <f>G12-G39</f>
        <v>-15699.512126149988</v>
      </c>
      <c r="H58" s="86">
        <f>G58/$G$10*100</f>
        <v>-1.1943333682883215</v>
      </c>
      <c r="I58" s="88">
        <v>0</v>
      </c>
      <c r="J58" s="87"/>
      <c r="K58" s="85">
        <f t="shared" si="12"/>
        <v>-1065.2682351099793</v>
      </c>
      <c r="L58" s="89"/>
    </row>
    <row r="59" spans="1:12" s="29" customFormat="1" ht="12.75" customHeight="1">
      <c r="A59" s="90"/>
      <c r="B59" s="62"/>
      <c r="C59" s="91"/>
      <c r="D59" s="62"/>
      <c r="E59" s="62"/>
      <c r="F59" s="80"/>
      <c r="G59" s="62"/>
      <c r="H59" s="91"/>
      <c r="I59" s="76"/>
      <c r="J59" s="80"/>
      <c r="K59" s="62"/>
      <c r="L59" s="43"/>
    </row>
    <row r="60" spans="7:11" ht="19.5" customHeight="1">
      <c r="G60" s="92"/>
      <c r="H60" s="92"/>
      <c r="I60" s="92"/>
      <c r="J60" s="92"/>
      <c r="K60" s="92"/>
    </row>
    <row r="61" spans="7:11" ht="19.5" customHeight="1">
      <c r="G61" s="92"/>
      <c r="H61" s="92"/>
      <c r="I61" s="92"/>
      <c r="J61" s="92"/>
      <c r="K61" s="92"/>
    </row>
    <row r="62" spans="7:11" ht="19.5" customHeight="1">
      <c r="G62" s="92"/>
      <c r="H62" s="92"/>
      <c r="I62" s="92"/>
      <c r="J62" s="92"/>
      <c r="K62" s="92"/>
    </row>
    <row r="63" spans="7:11" ht="19.5" customHeight="1">
      <c r="G63" s="92"/>
      <c r="H63" s="92"/>
      <c r="I63" s="92"/>
      <c r="J63" s="92"/>
      <c r="K63" s="92"/>
    </row>
    <row r="64" spans="7:11" ht="19.5" customHeight="1">
      <c r="G64" s="92"/>
      <c r="H64" s="92"/>
      <c r="I64" s="92"/>
      <c r="J64" s="92"/>
      <c r="K64" s="92"/>
    </row>
    <row r="65" spans="7:11" ht="19.5" customHeight="1">
      <c r="G65" s="92"/>
      <c r="H65" s="92"/>
      <c r="I65" s="92"/>
      <c r="J65" s="92"/>
      <c r="K65" s="92"/>
    </row>
    <row r="66" spans="7:11" ht="19.5" customHeight="1">
      <c r="G66" s="92"/>
      <c r="H66" s="92"/>
      <c r="I66" s="92"/>
      <c r="J66" s="92"/>
      <c r="K66" s="92"/>
    </row>
    <row r="67" spans="7:11" ht="19.5" customHeight="1">
      <c r="G67" s="92"/>
      <c r="H67" s="92"/>
      <c r="I67" s="92"/>
      <c r="J67" s="92"/>
      <c r="K67" s="92"/>
    </row>
    <row r="68" spans="7:11" ht="19.5" customHeight="1">
      <c r="G68" s="92"/>
      <c r="H68" s="92"/>
      <c r="I68" s="92"/>
      <c r="J68" s="92"/>
      <c r="K68" s="92"/>
    </row>
    <row r="69" spans="7:11" ht="19.5" customHeight="1">
      <c r="G69" s="92"/>
      <c r="H69" s="92"/>
      <c r="I69" s="92"/>
      <c r="J69" s="92"/>
      <c r="K69" s="92"/>
    </row>
    <row r="70" spans="7:11" ht="19.5" customHeight="1">
      <c r="G70" s="92"/>
      <c r="H70" s="92"/>
      <c r="I70" s="92"/>
      <c r="J70" s="92"/>
      <c r="K70" s="92"/>
    </row>
    <row r="71" spans="7:11" ht="19.5" customHeight="1">
      <c r="G71" s="92"/>
      <c r="H71" s="92"/>
      <c r="I71" s="92"/>
      <c r="J71" s="92"/>
      <c r="K71" s="92"/>
    </row>
    <row r="72" spans="7:11" ht="19.5" customHeight="1">
      <c r="G72" s="92"/>
      <c r="H72" s="92"/>
      <c r="I72" s="92"/>
      <c r="J72" s="92"/>
      <c r="K72" s="92"/>
    </row>
    <row r="73" spans="7:11" ht="19.5" customHeight="1">
      <c r="G73" s="92"/>
      <c r="H73" s="92"/>
      <c r="I73" s="92"/>
      <c r="J73" s="92"/>
      <c r="K73" s="92"/>
    </row>
    <row r="74" spans="7:11" ht="19.5" customHeight="1">
      <c r="G74" s="92"/>
      <c r="H74" s="92"/>
      <c r="I74" s="92"/>
      <c r="J74" s="92"/>
      <c r="K74" s="92"/>
    </row>
    <row r="75" spans="7:11" ht="19.5" customHeight="1">
      <c r="G75" s="92"/>
      <c r="H75" s="92"/>
      <c r="I75" s="92"/>
      <c r="J75" s="92"/>
      <c r="K75" s="92"/>
    </row>
    <row r="76" spans="7:11" ht="19.5" customHeight="1">
      <c r="G76" s="92"/>
      <c r="H76" s="92"/>
      <c r="I76" s="92"/>
      <c r="J76" s="92"/>
      <c r="K76" s="92"/>
    </row>
    <row r="77" spans="7:11" ht="19.5" customHeight="1">
      <c r="G77" s="92"/>
      <c r="H77" s="92"/>
      <c r="I77" s="92"/>
      <c r="J77" s="92"/>
      <c r="K77" s="92"/>
    </row>
    <row r="78" spans="7:11" ht="19.5" customHeight="1">
      <c r="G78" s="92"/>
      <c r="H78" s="92"/>
      <c r="I78" s="92"/>
      <c r="J78" s="92"/>
      <c r="K78" s="92"/>
    </row>
    <row r="79" spans="7:11" ht="19.5" customHeight="1">
      <c r="G79" s="92"/>
      <c r="H79" s="92"/>
      <c r="I79" s="92"/>
      <c r="J79" s="92"/>
      <c r="K79" s="92"/>
    </row>
    <row r="80" spans="7:11" ht="19.5" customHeight="1">
      <c r="G80" s="92"/>
      <c r="H80" s="92"/>
      <c r="I80" s="92"/>
      <c r="J80" s="92"/>
      <c r="K80" s="92"/>
    </row>
    <row r="81" spans="7:11" ht="19.5" customHeight="1">
      <c r="G81" s="92"/>
      <c r="H81" s="92"/>
      <c r="I81" s="92"/>
      <c r="J81" s="92"/>
      <c r="K81" s="92"/>
    </row>
    <row r="82" spans="7:11" ht="19.5" customHeight="1">
      <c r="G82" s="92"/>
      <c r="H82" s="92"/>
      <c r="I82" s="92"/>
      <c r="J82" s="92"/>
      <c r="K82" s="92"/>
    </row>
    <row r="83" spans="7:11" ht="19.5" customHeight="1">
      <c r="G83" s="92"/>
      <c r="H83" s="92"/>
      <c r="I83" s="92"/>
      <c r="J83" s="92"/>
      <c r="K83" s="92"/>
    </row>
    <row r="84" spans="7:11" ht="19.5" customHeight="1">
      <c r="G84" s="92"/>
      <c r="H84" s="92"/>
      <c r="I84" s="92"/>
      <c r="J84" s="92"/>
      <c r="K84" s="92"/>
    </row>
    <row r="85" spans="7:11" ht="19.5" customHeight="1">
      <c r="G85" s="92"/>
      <c r="H85" s="92"/>
      <c r="I85" s="92"/>
      <c r="J85" s="92"/>
      <c r="K85" s="92"/>
    </row>
    <row r="86" spans="7:11" ht="19.5" customHeight="1">
      <c r="G86" s="92"/>
      <c r="H86" s="92"/>
      <c r="I86" s="92"/>
      <c r="J86" s="92"/>
      <c r="K86" s="92"/>
    </row>
    <row r="87" spans="7:11" ht="19.5" customHeight="1">
      <c r="G87" s="92"/>
      <c r="H87" s="92"/>
      <c r="I87" s="92"/>
      <c r="J87" s="92"/>
      <c r="K87" s="92"/>
    </row>
    <row r="88" spans="7:11" ht="19.5" customHeight="1">
      <c r="G88" s="92"/>
      <c r="H88" s="92"/>
      <c r="I88" s="92"/>
      <c r="J88" s="92"/>
      <c r="K88" s="92"/>
    </row>
    <row r="89" spans="7:11" ht="19.5" customHeight="1">
      <c r="G89" s="92"/>
      <c r="H89" s="92"/>
      <c r="I89" s="92"/>
      <c r="J89" s="92"/>
      <c r="K89" s="92"/>
    </row>
    <row r="90" spans="7:11" ht="19.5" customHeight="1">
      <c r="G90" s="92"/>
      <c r="H90" s="92"/>
      <c r="I90" s="92"/>
      <c r="J90" s="92"/>
      <c r="K90" s="92"/>
    </row>
    <row r="91" spans="7:11" ht="19.5" customHeight="1">
      <c r="G91" s="92"/>
      <c r="H91" s="92"/>
      <c r="I91" s="92"/>
      <c r="J91" s="92"/>
      <c r="K91" s="92"/>
    </row>
    <row r="92" spans="7:11" ht="19.5" customHeight="1">
      <c r="G92" s="92"/>
      <c r="H92" s="92"/>
      <c r="I92" s="92"/>
      <c r="J92" s="92"/>
      <c r="K92" s="92"/>
    </row>
    <row r="93" spans="7:11" ht="19.5" customHeight="1">
      <c r="G93" s="92"/>
      <c r="H93" s="92"/>
      <c r="I93" s="92"/>
      <c r="J93" s="92"/>
      <c r="K93" s="92"/>
    </row>
    <row r="94" spans="7:11" ht="19.5" customHeight="1">
      <c r="G94" s="92"/>
      <c r="H94" s="92"/>
      <c r="I94" s="92"/>
      <c r="J94" s="92"/>
      <c r="K94" s="92"/>
    </row>
    <row r="95" spans="7:11" ht="19.5" customHeight="1">
      <c r="G95" s="92"/>
      <c r="H95" s="92"/>
      <c r="I95" s="92"/>
      <c r="J95" s="92"/>
      <c r="K95" s="92"/>
    </row>
    <row r="96" spans="7:11" ht="19.5" customHeight="1">
      <c r="G96" s="92"/>
      <c r="H96" s="92"/>
      <c r="I96" s="92"/>
      <c r="J96" s="92"/>
      <c r="K96" s="92"/>
    </row>
    <row r="97" spans="7:11" ht="19.5" customHeight="1">
      <c r="G97" s="92"/>
      <c r="H97" s="92"/>
      <c r="I97" s="92"/>
      <c r="J97" s="92"/>
      <c r="K97" s="92"/>
    </row>
    <row r="98" spans="7:11" ht="19.5" customHeight="1">
      <c r="G98" s="92"/>
      <c r="H98" s="92"/>
      <c r="I98" s="92"/>
      <c r="J98" s="92"/>
      <c r="K98" s="92"/>
    </row>
    <row r="99" spans="7:11" ht="19.5" customHeight="1">
      <c r="G99" s="92"/>
      <c r="H99" s="92"/>
      <c r="I99" s="92"/>
      <c r="J99" s="92"/>
      <c r="K99" s="92"/>
    </row>
    <row r="100" spans="7:11" ht="19.5" customHeight="1">
      <c r="G100" s="92"/>
      <c r="H100" s="92"/>
      <c r="I100" s="92"/>
      <c r="J100" s="92"/>
      <c r="K100" s="92"/>
    </row>
    <row r="101" spans="7:11" ht="19.5" customHeight="1">
      <c r="G101" s="92"/>
      <c r="H101" s="92"/>
      <c r="I101" s="92"/>
      <c r="J101" s="92"/>
      <c r="K101" s="92"/>
    </row>
    <row r="102" spans="7:11" ht="19.5" customHeight="1">
      <c r="G102" s="92"/>
      <c r="H102" s="92"/>
      <c r="I102" s="92"/>
      <c r="J102" s="92"/>
      <c r="K102" s="92"/>
    </row>
    <row r="103" spans="7:11" ht="19.5" customHeight="1">
      <c r="G103" s="92"/>
      <c r="H103" s="92"/>
      <c r="I103" s="92"/>
      <c r="J103" s="92"/>
      <c r="K103" s="92"/>
    </row>
    <row r="104" spans="7:11" ht="19.5" customHeight="1">
      <c r="G104" s="92"/>
      <c r="H104" s="92"/>
      <c r="I104" s="92"/>
      <c r="J104" s="92"/>
      <c r="K104" s="92"/>
    </row>
    <row r="105" spans="7:11" ht="19.5" customHeight="1">
      <c r="G105" s="92"/>
      <c r="H105" s="92"/>
      <c r="I105" s="92"/>
      <c r="J105" s="92"/>
      <c r="K105" s="92"/>
    </row>
    <row r="106" spans="7:11" ht="19.5" customHeight="1">
      <c r="G106" s="92"/>
      <c r="H106" s="92"/>
      <c r="I106" s="92"/>
      <c r="J106" s="92"/>
      <c r="K106" s="92"/>
    </row>
    <row r="107" spans="7:11" ht="19.5" customHeight="1">
      <c r="G107" s="92"/>
      <c r="H107" s="92"/>
      <c r="I107" s="92"/>
      <c r="J107" s="92"/>
      <c r="K107" s="92"/>
    </row>
    <row r="108" spans="7:11" ht="19.5" customHeight="1">
      <c r="G108" s="92"/>
      <c r="H108" s="92"/>
      <c r="I108" s="92"/>
      <c r="J108" s="92"/>
      <c r="K108" s="92"/>
    </row>
    <row r="109" spans="7:11" ht="19.5" customHeight="1">
      <c r="G109" s="92"/>
      <c r="H109" s="92"/>
      <c r="I109" s="92"/>
      <c r="J109" s="92"/>
      <c r="K109" s="92"/>
    </row>
    <row r="110" spans="7:11" ht="19.5" customHeight="1">
      <c r="G110" s="92"/>
      <c r="H110" s="92"/>
      <c r="I110" s="92"/>
      <c r="J110" s="92"/>
      <c r="K110" s="92"/>
    </row>
    <row r="111" spans="7:11" ht="19.5" customHeight="1">
      <c r="G111" s="92"/>
      <c r="H111" s="92"/>
      <c r="I111" s="92"/>
      <c r="J111" s="92"/>
      <c r="K111" s="92"/>
    </row>
    <row r="112" spans="7:11" ht="19.5" customHeight="1">
      <c r="G112" s="92"/>
      <c r="H112" s="92"/>
      <c r="I112" s="92"/>
      <c r="J112" s="92"/>
      <c r="K112" s="92"/>
    </row>
    <row r="113" spans="7:11" ht="19.5" customHeight="1">
      <c r="G113" s="92"/>
      <c r="H113" s="92"/>
      <c r="I113" s="92"/>
      <c r="J113" s="92"/>
      <c r="K113" s="92"/>
    </row>
    <row r="114" spans="7:11" ht="19.5" customHeight="1">
      <c r="G114" s="92"/>
      <c r="H114" s="92"/>
      <c r="I114" s="92"/>
      <c r="J114" s="92"/>
      <c r="K114" s="92"/>
    </row>
    <row r="115" spans="7:11" ht="19.5" customHeight="1">
      <c r="G115" s="92"/>
      <c r="H115" s="92"/>
      <c r="I115" s="92"/>
      <c r="J115" s="92"/>
      <c r="K115" s="92"/>
    </row>
    <row r="116" spans="7:11" ht="19.5" customHeight="1">
      <c r="G116" s="92"/>
      <c r="H116" s="92"/>
      <c r="I116" s="92"/>
      <c r="J116" s="92"/>
      <c r="K116" s="92"/>
    </row>
    <row r="117" spans="7:11" ht="19.5" customHeight="1">
      <c r="G117" s="92"/>
      <c r="H117" s="92"/>
      <c r="I117" s="92"/>
      <c r="J117" s="92"/>
      <c r="K117" s="92"/>
    </row>
    <row r="118" spans="7:11" ht="19.5" customHeight="1">
      <c r="G118" s="92"/>
      <c r="H118" s="92"/>
      <c r="I118" s="92"/>
      <c r="J118" s="92"/>
      <c r="K118" s="92"/>
    </row>
    <row r="119" spans="7:11" ht="19.5" customHeight="1">
      <c r="G119" s="92"/>
      <c r="H119" s="92"/>
      <c r="I119" s="92"/>
      <c r="J119" s="92"/>
      <c r="K119" s="92"/>
    </row>
    <row r="120" spans="7:11" ht="19.5" customHeight="1">
      <c r="G120" s="92"/>
      <c r="H120" s="92"/>
      <c r="I120" s="92"/>
      <c r="J120" s="92"/>
      <c r="K120" s="92"/>
    </row>
    <row r="121" spans="7:11" ht="19.5" customHeight="1">
      <c r="G121" s="92"/>
      <c r="H121" s="92"/>
      <c r="I121" s="92"/>
      <c r="J121" s="92"/>
      <c r="K121" s="92"/>
    </row>
    <row r="122" spans="7:11" ht="19.5" customHeight="1">
      <c r="G122" s="92"/>
      <c r="H122" s="92"/>
      <c r="I122" s="92"/>
      <c r="J122" s="92"/>
      <c r="K122" s="92"/>
    </row>
    <row r="123" spans="7:11" ht="19.5" customHeight="1">
      <c r="G123" s="92"/>
      <c r="H123" s="92"/>
      <c r="I123" s="92"/>
      <c r="J123" s="92"/>
      <c r="K123" s="92"/>
    </row>
    <row r="124" spans="7:11" ht="19.5" customHeight="1">
      <c r="G124" s="92"/>
      <c r="H124" s="92"/>
      <c r="I124" s="92"/>
      <c r="J124" s="92"/>
      <c r="K124" s="92"/>
    </row>
    <row r="125" spans="7:11" ht="19.5" customHeight="1">
      <c r="G125" s="92"/>
      <c r="H125" s="92"/>
      <c r="I125" s="92"/>
      <c r="J125" s="92"/>
      <c r="K125" s="92"/>
    </row>
    <row r="126" spans="7:11" ht="19.5" customHeight="1">
      <c r="G126" s="92"/>
      <c r="H126" s="92"/>
      <c r="I126" s="92"/>
      <c r="J126" s="92"/>
      <c r="K126" s="92"/>
    </row>
    <row r="127" spans="7:11" ht="19.5" customHeight="1">
      <c r="G127" s="92"/>
      <c r="H127" s="92"/>
      <c r="I127" s="92"/>
      <c r="J127" s="92"/>
      <c r="K127" s="92"/>
    </row>
    <row r="128" spans="7:11" ht="19.5" customHeight="1">
      <c r="G128" s="92"/>
      <c r="H128" s="92"/>
      <c r="I128" s="92"/>
      <c r="J128" s="92"/>
      <c r="K128" s="92"/>
    </row>
    <row r="129" spans="7:11" ht="19.5" customHeight="1">
      <c r="G129" s="92"/>
      <c r="H129" s="92"/>
      <c r="I129" s="92"/>
      <c r="J129" s="92"/>
      <c r="K129" s="92"/>
    </row>
    <row r="130" spans="7:11" ht="19.5" customHeight="1">
      <c r="G130" s="92"/>
      <c r="H130" s="92"/>
      <c r="I130" s="92"/>
      <c r="J130" s="92"/>
      <c r="K130" s="92"/>
    </row>
    <row r="131" spans="7:11" ht="19.5" customHeight="1">
      <c r="G131" s="92"/>
      <c r="H131" s="92"/>
      <c r="I131" s="92"/>
      <c r="J131" s="92"/>
      <c r="K131" s="92"/>
    </row>
    <row r="132" spans="7:11" ht="19.5" customHeight="1">
      <c r="G132" s="92"/>
      <c r="H132" s="92"/>
      <c r="I132" s="92"/>
      <c r="J132" s="92"/>
      <c r="K132" s="92"/>
    </row>
    <row r="133" spans="7:11" ht="19.5" customHeight="1">
      <c r="G133" s="92"/>
      <c r="H133" s="92"/>
      <c r="I133" s="92"/>
      <c r="J133" s="92"/>
      <c r="K133" s="92"/>
    </row>
    <row r="134" spans="7:11" ht="19.5" customHeight="1">
      <c r="G134" s="92"/>
      <c r="H134" s="92"/>
      <c r="I134" s="92"/>
      <c r="J134" s="92"/>
      <c r="K134" s="92"/>
    </row>
    <row r="135" spans="7:11" ht="19.5" customHeight="1">
      <c r="G135" s="92"/>
      <c r="H135" s="92"/>
      <c r="I135" s="92"/>
      <c r="J135" s="92"/>
      <c r="K135" s="92"/>
    </row>
    <row r="136" spans="7:11" ht="19.5" customHeight="1">
      <c r="G136" s="92"/>
      <c r="H136" s="92"/>
      <c r="I136" s="92"/>
      <c r="J136" s="92"/>
      <c r="K136" s="92"/>
    </row>
    <row r="137" spans="7:11" ht="19.5" customHeight="1">
      <c r="G137" s="92"/>
      <c r="H137" s="92"/>
      <c r="I137" s="92"/>
      <c r="J137" s="92"/>
      <c r="K137" s="92"/>
    </row>
    <row r="138" spans="7:11" ht="19.5" customHeight="1">
      <c r="G138" s="92"/>
      <c r="H138" s="92"/>
      <c r="I138" s="92"/>
      <c r="J138" s="92"/>
      <c r="K138" s="92"/>
    </row>
    <row r="139" spans="7:11" ht="19.5" customHeight="1">
      <c r="G139" s="92"/>
      <c r="H139" s="92"/>
      <c r="I139" s="92"/>
      <c r="J139" s="92"/>
      <c r="K139" s="92"/>
    </row>
    <row r="140" spans="7:11" ht="19.5" customHeight="1">
      <c r="G140" s="92"/>
      <c r="H140" s="92"/>
      <c r="I140" s="92"/>
      <c r="J140" s="92"/>
      <c r="K140" s="92"/>
    </row>
    <row r="141" spans="7:11" ht="19.5" customHeight="1">
      <c r="G141" s="92"/>
      <c r="H141" s="92"/>
      <c r="I141" s="92"/>
      <c r="J141" s="92"/>
      <c r="K141" s="92"/>
    </row>
    <row r="142" spans="7:11" ht="19.5" customHeight="1">
      <c r="G142" s="92"/>
      <c r="H142" s="92"/>
      <c r="I142" s="92"/>
      <c r="J142" s="92"/>
      <c r="K142" s="92"/>
    </row>
    <row r="143" spans="7:11" ht="19.5" customHeight="1">
      <c r="G143" s="92"/>
      <c r="H143" s="92"/>
      <c r="I143" s="92"/>
      <c r="J143" s="92"/>
      <c r="K143" s="92"/>
    </row>
    <row r="144" spans="7:11" ht="19.5" customHeight="1">
      <c r="G144" s="92"/>
      <c r="H144" s="92"/>
      <c r="I144" s="92"/>
      <c r="J144" s="92"/>
      <c r="K144" s="92"/>
    </row>
    <row r="145" spans="7:11" ht="19.5" customHeight="1">
      <c r="G145" s="92"/>
      <c r="H145" s="92"/>
      <c r="I145" s="92"/>
      <c r="J145" s="92"/>
      <c r="K145" s="92"/>
    </row>
    <row r="146" spans="7:11" ht="19.5" customHeight="1">
      <c r="G146" s="92"/>
      <c r="H146" s="92"/>
      <c r="I146" s="92"/>
      <c r="J146" s="92"/>
      <c r="K146" s="92"/>
    </row>
    <row r="147" spans="7:11" ht="19.5" customHeight="1">
      <c r="G147" s="92"/>
      <c r="H147" s="92"/>
      <c r="I147" s="92"/>
      <c r="J147" s="92"/>
      <c r="K147" s="92"/>
    </row>
    <row r="148" spans="7:11" ht="19.5" customHeight="1">
      <c r="G148" s="92"/>
      <c r="H148" s="92"/>
      <c r="I148" s="92"/>
      <c r="J148" s="92"/>
      <c r="K148" s="92"/>
    </row>
    <row r="149" spans="7:11" ht="19.5" customHeight="1">
      <c r="G149" s="92"/>
      <c r="H149" s="92"/>
      <c r="I149" s="92"/>
      <c r="J149" s="92"/>
      <c r="K149" s="92"/>
    </row>
    <row r="150" spans="7:11" ht="19.5" customHeight="1">
      <c r="G150" s="92"/>
      <c r="H150" s="92"/>
      <c r="I150" s="92"/>
      <c r="J150" s="92"/>
      <c r="K150" s="92"/>
    </row>
    <row r="151" spans="7:11" ht="19.5" customHeight="1">
      <c r="G151" s="92"/>
      <c r="H151" s="92"/>
      <c r="I151" s="92"/>
      <c r="J151" s="92"/>
      <c r="K151" s="92"/>
    </row>
    <row r="152" spans="7:11" ht="19.5" customHeight="1">
      <c r="G152" s="92"/>
      <c r="H152" s="92"/>
      <c r="I152" s="92"/>
      <c r="J152" s="92"/>
      <c r="K152" s="92"/>
    </row>
    <row r="153" spans="7:11" ht="19.5" customHeight="1">
      <c r="G153" s="92"/>
      <c r="H153" s="92"/>
      <c r="I153" s="92"/>
      <c r="J153" s="92"/>
      <c r="K153" s="92"/>
    </row>
    <row r="154" spans="7:11" ht="19.5" customHeight="1">
      <c r="G154" s="92"/>
      <c r="H154" s="92"/>
      <c r="I154" s="92"/>
      <c r="J154" s="92"/>
      <c r="K154" s="92"/>
    </row>
    <row r="155" spans="7:11" ht="19.5" customHeight="1">
      <c r="G155" s="92"/>
      <c r="H155" s="92"/>
      <c r="I155" s="92"/>
      <c r="J155" s="92"/>
      <c r="K155" s="92"/>
    </row>
    <row r="156" spans="7:11" ht="19.5" customHeight="1">
      <c r="G156" s="92"/>
      <c r="H156" s="92"/>
      <c r="I156" s="92"/>
      <c r="J156" s="92"/>
      <c r="K156" s="92"/>
    </row>
    <row r="157" spans="7:11" ht="19.5" customHeight="1">
      <c r="G157" s="92"/>
      <c r="H157" s="92"/>
      <c r="I157" s="92"/>
      <c r="J157" s="92"/>
      <c r="K157" s="92"/>
    </row>
    <row r="158" spans="7:11" ht="19.5" customHeight="1">
      <c r="G158" s="92"/>
      <c r="H158" s="92"/>
      <c r="I158" s="92"/>
      <c r="J158" s="92"/>
      <c r="K158" s="92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2022-04-21T09:46:09Z</cp:lastPrinted>
  <dcterms:created xsi:type="dcterms:W3CDTF">2022-04-21T09:45:32Z</dcterms:created>
  <dcterms:modified xsi:type="dcterms:W3CDTF">2022-04-26T07:16:07Z</dcterms:modified>
  <cp:category/>
  <cp:version/>
  <cp:contentType/>
  <cp:contentStatus/>
</cp:coreProperties>
</file>