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64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____bas1">'[1]data input'!#REF!</definedName>
    <definedName name="_______bas2">'[1]data input'!#REF!</definedName>
    <definedName name="_______bas3">'[1]data input'!#REF!</definedName>
    <definedName name="_______BOP1">#REF!</definedName>
    <definedName name="_______BOP2">'[2]BoP'!#REF!</definedName>
    <definedName name="_______CPI98">'[3]REER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'[4]Annual Tables'!#REF!</definedName>
    <definedName name="_______PAG2">'[4]Index'!#REF!</definedName>
    <definedName name="_______PAG3">'[4]Index'!#REF!</definedName>
    <definedName name="_______PAG4">'[4]Index'!#REF!</definedName>
    <definedName name="_______PAG5">'[4]Index'!#REF!</definedName>
    <definedName name="_______PAG6">'[4]Index'!#REF!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'[3]REER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'[2]RES'!#REF!</definedName>
    <definedName name="_______rge1">#REF!</definedName>
    <definedName name="_______s92">#N/A</definedName>
    <definedName name="_______som1">'[1]data input'!#REF!</definedName>
    <definedName name="_______som2">'[1]data input'!#REF!</definedName>
    <definedName name="_______som3">'[1]data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'[5]INT_RATES_old'!$A$1:$I$34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'[6]EU2DBase'!$C$1:$F$196</definedName>
    <definedName name="_______UKR2">'[6]EU2DBase'!$G$1:$U$196</definedName>
    <definedName name="_______UKR3">'[6]EU2DBase'!#REF!</definedName>
    <definedName name="_______WEO1">#REF!</definedName>
    <definedName name="_______WEO2">#REF!</definedName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'[2]BoP'!#REF!</definedName>
    <definedName name="______CPI98">'[3]REER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'[4]Annual Tables'!#REF!</definedName>
    <definedName name="______PAG2">'[4]Index'!#REF!</definedName>
    <definedName name="______PAG3">'[4]Index'!#REF!</definedName>
    <definedName name="______PAG4">'[4]Index'!#REF!</definedName>
    <definedName name="______PAG5">'[4]Index'!#REF!</definedName>
    <definedName name="______PAG6">'[4]Index'!#REF!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'[3]REER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'[2]RES'!#REF!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'[5]INT_RATES_old'!$A$1:$I$34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'[6]EU2DBase'!$C$1:$F$196</definedName>
    <definedName name="______UKR2">'[6]EU2DBase'!$G$1:$U$196</definedName>
    <definedName name="______UKR3">'[6]EU2DBase'!#REF!</definedName>
    <definedName name="______WEO1">#REF!</definedName>
    <definedName name="______WEO2">#REF!</definedName>
    <definedName name="_____a47">[0]!___BOP2 '[7]LINK'!$A$1:$A$42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'[2]BoP'!#REF!</definedName>
    <definedName name="_____CPI98">'[3]REER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'[4]Annual Tables'!#REF!</definedName>
    <definedName name="_____PAG2">'[4]Index'!#REF!</definedName>
    <definedName name="_____PAG3">'[4]Index'!#REF!</definedName>
    <definedName name="_____PAG4">'[4]Index'!#REF!</definedName>
    <definedName name="_____PAG5">'[4]Index'!#REF!</definedName>
    <definedName name="_____PAG6">'[4]Index'!#REF!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'[3]REER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'[2]RES'!#REF!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'[5]INT_RATES_old'!$A$1:$I$34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'[6]EU2DBase'!$C$1:$F$196</definedName>
    <definedName name="_____UKR2">'[6]EU2DBase'!$G$1:$U$196</definedName>
    <definedName name="_____UKR3">'[6]EU2DBase'!#REF!</definedName>
    <definedName name="_____WEO1">#REF!</definedName>
    <definedName name="_____WEO2">#REF!</definedName>
    <definedName name="____a47">[0]!___BOP2 '[7]LINK'!$A$1:$A$42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'[2]BoP'!#REF!</definedName>
    <definedName name="____CPI98">'[3]REER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'[4]Annual Tables'!#REF!</definedName>
    <definedName name="____PAG2">'[4]Index'!#REF!</definedName>
    <definedName name="____PAG3">'[4]Index'!#REF!</definedName>
    <definedName name="____PAG4">'[4]Index'!#REF!</definedName>
    <definedName name="____PAG5">'[4]Index'!#REF!</definedName>
    <definedName name="____PAG6">'[4]Index'!#REF!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'[3]REER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'[2]RES'!#REF!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'[5]INT_RATES_old'!$A$1:$I$34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'[6]EU2DBase'!$C$1:$F$196</definedName>
    <definedName name="____UKR2">'[6]EU2DBase'!$G$1:$U$196</definedName>
    <definedName name="____UKR3">'[6]EU2DBase'!#REF!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'[2]BoP'!#REF!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'[4]Index'!#REF!</definedName>
    <definedName name="___PAG3">'[4]Index'!#REF!</definedName>
    <definedName name="___PAG4">'[4]Index'!#REF!</definedName>
    <definedName name="___PAG5">'[4]Index'!#REF!</definedName>
    <definedName name="___PAG6">'[4]Index'!#REF!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'[2]RES'!#REF!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'[5]INT_RATES_old'!$A$1:$I$34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'[6]EU2DBase'!$C$1:$F$196</definedName>
    <definedName name="___UKR2">'[6]EU2DBase'!$G$1:$U$196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___BOP2 '[7]LINK'!$A$1:$A$42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'[2]BoP'!#REF!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'[4]Index'!#REF!</definedName>
    <definedName name="__PAG3">'[4]Index'!#REF!</definedName>
    <definedName name="__PAG4">'[4]Index'!#REF!</definedName>
    <definedName name="__PAG5">'[4]Index'!#REF!</definedName>
    <definedName name="__PAG6">'[4]Index'!#REF!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'[2]RES'!#REF!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'[5]INT_RATES_old'!$A$1:$I$34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'[7]LINK'!$A$1:$A$42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'[2]BoP'!#REF!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'[14]Assumptions'!#REF!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'[14]Assumptions'!#REF!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'[4]Index'!#REF!</definedName>
    <definedName name="_PAG3">'[4]Index'!#REF!</definedName>
    <definedName name="_PAG4">'[4]Index'!#REF!</definedName>
    <definedName name="_PAG5">'[4]Index'!#REF!</definedName>
    <definedName name="_PAG6">'[4]Index'!#REF!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'[2]RES'!#REF!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'[5]INT_RATES_old'!$A$1:$I$34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'[6]EU2DBase'!#REF!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'[7]LINK'!$A$1:$A$42</definedName>
    <definedName name="a_11">___BOP2 '[7]LINK'!$A$1:$A$42</definedName>
    <definedName name="a_14">#REF!</definedName>
    <definedName name="a_15">___BOP2 '[7]LINK'!$A$1:$A$42</definedName>
    <definedName name="a_17">___BOP2 '[7]LINK'!$A$1:$A$42</definedName>
    <definedName name="a_2">#REF!</definedName>
    <definedName name="a_20">___BOP2 '[7]LINK'!$A$1:$A$42</definedName>
    <definedName name="a_22">___BOP2 '[7]LINK'!$A$1:$A$42</definedName>
    <definedName name="a_24">___BOP2 '[7]LINK'!$A$1:$A$42</definedName>
    <definedName name="a_25">#REF!</definedName>
    <definedName name="a_28">___BOP2 '[7]LINK'!$A$1:$A$42</definedName>
    <definedName name="a_37">___BOP2 '[7]LINK'!$A$1:$A$42</definedName>
    <definedName name="a_38">___BOP2 '[7]LINK'!$A$1:$A$42</definedName>
    <definedName name="a_46">___BOP2 '[7]LINK'!$A$1:$A$42</definedName>
    <definedName name="a_47">___BOP2 '[7]LINK'!$A$1:$A$42</definedName>
    <definedName name="a_49">___BOP2 '[7]LINK'!$A$1:$A$42</definedName>
    <definedName name="a_54">___BOP2 '[7]LINK'!$A$1:$A$42</definedName>
    <definedName name="a_55">___BOP2 '[7]LINK'!$A$1:$A$42</definedName>
    <definedName name="a_56">___BOP2 '[7]LINK'!$A$1:$A$42</definedName>
    <definedName name="a_57">___BOP2 '[7]LINK'!$A$1:$A$42</definedName>
    <definedName name="a_61">___BOP2 '[7]LINK'!$A$1:$A$42</definedName>
    <definedName name="a_64">___BOP2 '[7]LINK'!$A$1:$A$42</definedName>
    <definedName name="a_65">___BOP2 '[7]LINK'!$A$1:$A$42</definedName>
    <definedName name="a_66">___BOP2 '[7]LINK'!$A$1:$A$42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'[5]BNKLOANS_old'!$A$1:$F$40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'[20]Q6'!$E$11:$AH$11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'[21]FAfdi'!$E$10:$BP$10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'[22]CAgds'!$D$10:$BO$10</definedName>
    <definedName name="bgoods_11">'[23]CAgds'!$E$10:$BP$10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'[22]CAinc'!$D$10:$BO$10</definedName>
    <definedName name="binc_11">'[23]CAinc'!$E$10:$BP$10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'[24]Q6'!$E$28:$AH$28</definedName>
    <definedName name="BMG_2">'[24]Q6'!$E$28:$AH$28</definedName>
    <definedName name="BMG_20">'[18]WEO LINK'!#REF!</definedName>
    <definedName name="BMG_25">'[24]Q6'!$E$28:$AH$28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'[22]CAnfs'!$D$10:$BO$10</definedName>
    <definedName name="bnfs_11">'[23]CAnfs'!$E$10:$BP$10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'[21]FAother'!$E$10:$BP$10</definedName>
    <definedName name="bother_14">#REF!</definedName>
    <definedName name="bother_25">#REF!</definedName>
    <definedName name="BottomRight">#REF!</definedName>
    <definedName name="bport">'[21]FAport'!$E$10:$BP$10</definedName>
    <definedName name="bport_11">'[23]FAport'!$E$10:$BP$10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'[22]CAtrs'!$D$10:$BO$10</definedName>
    <definedName name="btrs_11">'[23]CAtrs'!$E$10:$BP$10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'[25]FDI'!#REF!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'[24]Q6'!$E$26:$AH$26</definedName>
    <definedName name="BXG_2">'[24]Q6'!$E$26:$AH$26</definedName>
    <definedName name="BXG_20">'[18]WEO LINK'!#REF!</definedName>
    <definedName name="BXG_25">'[24]Q6'!$E$26:$AH$26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'[5]CBANK_old'!$A$1:$M$48</definedName>
    <definedName name="CBDebt">#REF!</definedName>
    <definedName name="CBSNFA">'[26]NIR__'!$A$188:$AM$219</definedName>
    <definedName name="CCode">'[27]Codes'!$A$2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'[7]LINK'!$A$1:$A$42</definedName>
    <definedName name="CHART2_11">#REF!</definedName>
    <definedName name="chart2_15">___BOP2 '[7]LINK'!$A$1:$A$42</definedName>
    <definedName name="chart2_17">___BOP2 '[7]LINK'!$A$1:$A$42</definedName>
    <definedName name="chart2_20">___BOP2 '[7]LINK'!$A$1:$A$42</definedName>
    <definedName name="chart2_22">___BOP2 '[7]LINK'!$A$1:$A$42</definedName>
    <definedName name="chart2_24">___BOP2 '[7]LINK'!$A$1:$A$42</definedName>
    <definedName name="chart2_28">___BOP2 '[7]LINK'!$A$1:$A$42</definedName>
    <definedName name="chart2_37">___BOP2 '[7]LINK'!$A$1:$A$42</definedName>
    <definedName name="chart2_38">___BOP2 '[7]LINK'!$A$1:$A$42</definedName>
    <definedName name="chart2_46">___BOP2 '[7]LINK'!$A$1:$A$42</definedName>
    <definedName name="chart2_47">___BOP2 '[7]LINK'!$A$1:$A$42</definedName>
    <definedName name="chart2_49">___BOP2 '[7]LINK'!$A$1:$A$42</definedName>
    <definedName name="chart2_54">___BOP2 '[7]LINK'!$A$1:$A$42</definedName>
    <definedName name="chart2_55">___BOP2 '[7]LINK'!$A$1:$A$42</definedName>
    <definedName name="chart2_56">___BOP2 '[7]LINK'!$A$1:$A$42</definedName>
    <definedName name="chart2_57">___BOP2 '[7]LINK'!$A$1:$A$42</definedName>
    <definedName name="chart2_61">___BOP2 '[7]LINK'!$A$1:$A$42</definedName>
    <definedName name="chart2_64">___BOP2 '[7]LINK'!$A$1:$A$42</definedName>
    <definedName name="chart2_65">___BOP2 '[7]LINK'!$A$1:$A$42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'[28]weo_real'!#REF!</definedName>
    <definedName name="CHK1_1">'[28]weo_real'!#REF!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>'[30]WEO'!#REF!</definedName>
    <definedName name="CSIDATES_66">'[30]WEO'!#REF!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'[32]Current'!$D$66</definedName>
    <definedName name="CurrVintage_11">'[33]Current'!$D$66</definedName>
    <definedName name="CurrVintage_14">#REF!</definedName>
    <definedName name="CurrVintage_25">#REF!</definedName>
    <definedName name="CurVintage">'[27]Current'!$D$61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'[27]Codes'!$H$2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'[34]A15'!#REF!</definedName>
    <definedName name="dateB">#REF!</definedName>
    <definedName name="dateMacro">#REF!</definedName>
    <definedName name="datemon">'[35]pms'!#REF!</definedName>
    <definedName name="dateREER">#REF!</definedName>
    <definedName name="dates_11">'[36]WEO'!#REF!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'[37]INFlevel'!#REF!</definedName>
    <definedName name="DATESA">'[6]EU2DBase'!$B$14:$B$31</definedName>
    <definedName name="DATESATKM">#REF!</definedName>
    <definedName name="DATESM">'[6]EU2DBase'!$B$88:$B$196</definedName>
    <definedName name="DATESMTKM">#REF!</definedName>
    <definedName name="DATESQ">'[6]EU2DBase'!$B$49:$B$72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'[26]NIR__'!$A$123:$AM$181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'[5]EMPLOY_old'!$A$1:$I$52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_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'[19]Expenditures'!#REF!</definedName>
    <definedName name="expperc_20">#REF!</definedName>
    <definedName name="expperc_28">#REF!</definedName>
    <definedName name="expperc_64">#REF!</definedName>
    <definedName name="expperc_66">'[19]Expenditures'!#REF!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'[47]Index'!$C$21</definedName>
    <definedName name="FISUM">#REF!</definedName>
    <definedName name="FK_6_65">___BOP2 '[7]LINK'!$A$1:$A$42</definedName>
    <definedName name="FLOPEC">#REF!</definedName>
    <definedName name="FLOPEC_14">#REF!</definedName>
    <definedName name="FLOPEC_25">#REF!</definedName>
    <definedName name="FLOWS">#REF!</definedName>
    <definedName name="fmb_11">'[36]WEO'!#REF!</definedName>
    <definedName name="fmb_14">#REF!</definedName>
    <definedName name="fmb_2">'[48]WEO'!#REF!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'[49]FOREX_DAILY'!$A$9:$Q$128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'[20]Q4'!$E$19:$AH$19</definedName>
    <definedName name="GCB_NGDP_14">NA()</definedName>
    <definedName name="GCB_NGDP_2">NA()</definedName>
    <definedName name="GCB_NGDP_25">NA()</definedName>
    <definedName name="GCB_NGDP_66">'[20]Q4'!$E$19:$AH$19</definedName>
    <definedName name="GCENL_11">'[30]WEO'!#REF!</definedName>
    <definedName name="GCENL_66">'[30]WEO'!#REF!</definedName>
    <definedName name="GCRG_11">'[30]WEO'!#REF!</definedName>
    <definedName name="GCRG_66">'[30]WEO'!#REF!</definedName>
    <definedName name="GDP">#REF!</definedName>
    <definedName name="gdp_14">'[22]IN'!$D$66:$BO$66</definedName>
    <definedName name="GDP_1999_Constant">#REF!</definedName>
    <definedName name="GDP_1999_Current">#REF!</definedName>
    <definedName name="gdp_2">'[22]IN'!$D$66:$BO$66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'[22]IN'!$D$66:$BO$66</definedName>
    <definedName name="gdp_28">'[22]IN'!$D$66:$BO$66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'[20]Q4'!$E$38:$AH$38</definedName>
    <definedName name="GGB_NGDP_14">NA()</definedName>
    <definedName name="GGB_NGDP_2">NA()</definedName>
    <definedName name="GGB_NGDP_25">NA()</definedName>
    <definedName name="GGB_NGDP_66">'[20]Q4'!$E$38:$AH$38</definedName>
    <definedName name="GGENL_11">'[30]WEO'!#REF!</definedName>
    <definedName name="GGENL_66">'[30]WEO'!#REF!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'[30]WEO'!#REF!</definedName>
    <definedName name="GGRG_66">'[30]WEO'!#REF!</definedName>
    <definedName name="Grace_IDA">#REF!</definedName>
    <definedName name="Grace_NC">'[39]NPV_base'!#REF!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'[25]IMP'!#REF!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'[5]INT_RATES_old'!$A$1:$I$35</definedName>
    <definedName name="Interest_IDA">#REF!</definedName>
    <definedName name="Interest_NC">'[39]NPV_base'!#REF!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'[21]KA'!$E$10:$BP$10</definedName>
    <definedName name="ka_11">'[23]KA'!$E$10:$BP$10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'[5]LABORMKT_OLD'!$A$1:$O$39</definedName>
    <definedName name="LAST">'[51]DOC'!$C$8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'[55]Q2'!$E$63:$AH$63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'[35]Prog'!#REF!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'[22]CAgds'!$D$14:$BO$14</definedName>
    <definedName name="mgoods_11">'[56]CAgds'!$D$14:$BO$14</definedName>
    <definedName name="MICRO">#REF!</definedName>
    <definedName name="MICROM_11">'[30]WEO'!#REF!</definedName>
    <definedName name="MICROM_66">'[30]WEO'!#REF!</definedName>
    <definedName name="MIDDLE">#REF!</definedName>
    <definedName name="MIMP3">'[15]monimp'!$A$88:$F$92</definedName>
    <definedName name="MIMPALL">'[15]monimp'!$A$67:$F$88</definedName>
    <definedName name="minc">'[22]CAinc'!$D$14:$BO$14</definedName>
    <definedName name="minc_11">'[56]CAinc'!$D$14:$BO$14</definedName>
    <definedName name="MISC3">#REF!</definedName>
    <definedName name="MISC4">'[2]OUTPUT'!#REF!</definedName>
    <definedName name="mm">mm</definedName>
    <definedName name="mm_11">'[57]labels'!#REF!</definedName>
    <definedName name="mm_14">'[57]labels'!#REF!</definedName>
    <definedName name="mm_20">mm_20</definedName>
    <definedName name="mm_24">mm_24</definedName>
    <definedName name="mm_25">'[57]labels'!#REF!</definedName>
    <definedName name="mm_28">mm_28</definedName>
    <definedName name="MNDATES">#REF!</definedName>
    <definedName name="MNEER">#REF!</definedName>
    <definedName name="mnfs">'[22]CAnfs'!$D$14:$BO$14</definedName>
    <definedName name="mnfs_11">'[56]CAnfs'!$D$14:$BO$14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'[5]MSURVEY_old'!$A$1:$I$54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'[58]DATA'!$B$1:$IT$1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'[6]EU2DBase'!#REF!</definedName>
    <definedName name="NAMESM">'[6]EU2DBase'!#REF!</definedName>
    <definedName name="NAMESQ">'[6]EU2DBase'!#REF!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'[26]NIR__'!$A$77:$AM$118</definedName>
    <definedName name="NBUNIR">'[26]NIR__'!$A$4:$AM$72</definedName>
    <definedName name="NC_R">'[28]weo_real'!#REF!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'[28]weo_real'!#REF!</definedName>
    <definedName name="NFB_R_GDP">'[28]weo_real'!#REF!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'[55]Q2'!$E$47:$AH$47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'[20]Q1'!$E$51:$AH$51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'[28]weo_real'!#REF!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'[28]weo_real'!#REF!</definedName>
    <definedName name="NIR">'[15]junk'!$A$108:$F$137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'[28]weo_real'!#REF!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'[59]Prog'!#REF!</definedName>
    <definedName name="NTDD_R">'[28]weo_real'!#REF!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'[28]weo_real'!#REF!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'[57]labels'!#REF!</definedName>
    <definedName name="p_25">'[57]labels'!#REF!</definedName>
    <definedName name="P92_">#REF!</definedName>
    <definedName name="Parmeshwar">#REF!</definedName>
    <definedName name="Pay_Cap">'[60]Baseline'!#REF!</definedName>
    <definedName name="pchBM">#REF!</definedName>
    <definedName name="pchBMG">#REF!</definedName>
    <definedName name="pchBX">#REF!</definedName>
    <definedName name="pchBXG">#REF!</definedName>
    <definedName name="pchNM_R">'[28]weo_real'!#REF!</definedName>
    <definedName name="pchNMG_R">'[20]Q1'!$E$45:$AH$45</definedName>
    <definedName name="pchNX_R">'[28]weo_real'!#REF!</definedName>
    <definedName name="pchNXG_R">'[20]Q1'!$E$36:$AH$36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'[20]Q3'!$E$22:$AH$22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'[62]WPI'!#REF!</definedName>
    <definedName name="PPPWGT">NA()</definedName>
    <definedName name="PRICES">#REF!</definedName>
    <definedName name="print_aea">#REF!</definedName>
    <definedName name="_xlnm.Print_Area" localSheetId="0">'Sinteza - An 2'!$A$2:$L$59</definedName>
    <definedName name="PRINT_AREA_MI">'[6]EU2DBase'!$C$12:$U$156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_xlnm.Print_Titles" localSheetId="0">'Sinteza - An 2'!$4:$11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>'[64]DATA'!#REF!</definedName>
    <definedName name="Print6_9">'[64]DATA'!$A$135:$N$199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'[66]GRAFPROM'!#REF!</definedName>
    <definedName name="ProposedCredits">#REF!</definedName>
    <definedName name="prt">'[15]real'!$A$1:$V$98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'[7]LINK'!$A$1:$A$42</definedName>
    <definedName name="RANGENAME_11">#REF!</definedName>
    <definedName name="rateavuseuro">'[21]INweo'!$E$20:$BP$20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'[21]INweo'!$E$21:$BP$21</definedName>
    <definedName name="Ratios">#REF!</definedName>
    <definedName name="Ratios_14">#REF!</definedName>
    <definedName name="Ratios_25">#REF!</definedName>
    <definedName name="REA_EXP">'[67]OUT'!$L$46:$S$88</definedName>
    <definedName name="REA_SEC">'[67]OUT'!$L$191:$S$218</definedName>
    <definedName name="REAL">#REF!</definedName>
    <definedName name="REAL_SAV">'[67]OUT'!$L$8:$S$30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'[68]Documents'!$B$454:$H$501</definedName>
    <definedName name="REDTab35">'[69]RED'!#REF!</definedName>
    <definedName name="REDTab43a">#REF!</definedName>
    <definedName name="REDTab43b">#REF!</definedName>
    <definedName name="REDTab6">'[68]Documents'!$B$273:$G$320</definedName>
    <definedName name="REDTab8">'[68]Documents'!$B$349:$G$383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'[70]Setup'!$A$1:$A$3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'[5]AGRI_old'!$A$1:$S$22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'[67]IN'!$B$22:$S$49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'[69]RED'!#REF!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'[71]IMATA'!$B$45:$B$108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'[72]a45'!#REF!</definedName>
    <definedName name="Stocks_Form">'[72]a45'!#REF!</definedName>
    <definedName name="Stocks_IDs">'[72]a45'!#REF!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>#REF!</definedName>
    <definedName name="T16OPU">#REF!</definedName>
    <definedName name="t1a">#REF!</definedName>
    <definedName name="t2a">#REF!</definedName>
    <definedName name="T2YSECREA">'[73]GDPSEC'!$A$11:$M$80</definedName>
    <definedName name="t3a">#REF!</definedName>
    <definedName name="T3YSECNOM">'[73]GDPSEC'!$A$93:$M$153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'[68]Prices'!$A$3:$R$47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'[75]E'!$A$1:$AK$43</definedName>
    <definedName name="tab4_14">#REF!</definedName>
    <definedName name="tab4_2">#REF!</definedName>
    <definedName name="tab4_25">#REF!</definedName>
    <definedName name="tab4_28">#REF!</definedName>
    <definedName name="TAB4_66">'[75]E'!$A$1:$AK$43</definedName>
    <definedName name="TAB4A">'[75]E'!$B$102:$AK$153</definedName>
    <definedName name="TAB4B">'[75]E'!$B$48:$AK$100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'[5]MSURVEY_old'!$A$1:$H$52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>#REF!</definedName>
    <definedName name="Table_1.__Armenia__Selected_Economic_Indicators">'[5]SEI_OLD'!$A$1:$G$59</definedName>
    <definedName name="Table_1___Armenia__Selected_Economic_Indicators">'[5]SEI_OLD'!$A$1:$G$59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'[5]LABORMKT_OLD'!$A$1:$O$37</definedName>
    <definedName name="Table_10____Mozambique____Medium_Term_External_Debt__1997_2015">#REF!</definedName>
    <definedName name="Table_10__Armenia___Labor_Market_Indicators__1994_99__1">'[5]LABORMKT_OLD'!$A$1:$O$37</definedName>
    <definedName name="table_11">#REF!</definedName>
    <definedName name="Table_11._Armenia___Average_Monthly_Wages_in_the_State_Sector__1994_99__1">'[5]WAGES_old'!$A$1:$F$63</definedName>
    <definedName name="Table_11__Armenia___Average_Monthly_Wages_in_the_State_Sector__1994_99__1">'[5]WAGES_old'!$A$1:$F$63</definedName>
    <definedName name="Table_12.__Armenia__Labor_Force__Employment__and_Unemployment__1994_99">'[5]EMPLOY_old'!$A$1:$H$53</definedName>
    <definedName name="Table_12___Armenia__Labor_Force__Employment__and_Unemployment__1994_99">'[5]EMPLOY_old'!$A$1:$H$53</definedName>
    <definedName name="Table_13._Armenia___Employment_in_the_Public_Sector__1994_99">'[5]EMPL_PUBL_old'!$A$1:$F$27</definedName>
    <definedName name="Table_13__Armenia___Employment_in_the_Public_Sector__1994_99">'[5]EMPL_PUBL_old'!$A$1:$F$27</definedName>
    <definedName name="Table_14">#REF!</definedName>
    <definedName name="Table_14._Armenia___Budgetary_Sector_Employment__1994_99">'[5]EMPL_BUDG_old'!$A$1:$K$17</definedName>
    <definedName name="Table_14__Armenia___Budgetary_Sector_Employment__1994_99">'[5]EMPL_BUDG_old'!$A$1:$K$17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'[5]EXPEN_old'!$A$1:$F$25</definedName>
    <definedName name="Table_19__Armenia___Distribution_of_Current_Expenditures_in_the_Consolidated_Government_Budget__1994_99">'[5]EXPEN_old'!$A$1:$F$25</definedName>
    <definedName name="Table_2.__Armenia___Real_Gross_Domestic_Product_Growth__1994_99">'[5]NGDP_R_old'!$A$1:$L$35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'[5]NGDP_R_old'!$A$1:$L$35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'[5]TAX_REV_old'!$A$1:$F$24</definedName>
    <definedName name="Table_20__Armenia___Composition_of_Tax_Revenues_in_Consolidated_Government_Budget__1994_99">'[5]TAX_REV_old'!$A$1:$F$24</definedName>
    <definedName name="Table_21._Armenia___Accounts_of_the_Central_Bank__1994_99">'[5]CBANK_old'!$A$1:$U$46</definedName>
    <definedName name="Table_21__Armenia___Accounts_of_the_Central_Bank__1994_99">'[5]CBANK_old'!$A$1:$U$46</definedName>
    <definedName name="Table_22._Armenia___Monetary_Survey__1994_99">'[5]MSURVEY_old'!$A$1:$Q$52</definedName>
    <definedName name="Table_22__Armenia___Monetary_Survey__1994_99">'[5]MSURVEY_old'!$A$1:$Q$52</definedName>
    <definedName name="Table_23._Armenia___Commercial_Banks___Interest_Rates_for_Loans_and_Deposits_in_Drams_and_U.S._Dollars__1996_99">'[5]INT_RATES_old'!$A$1:$R$32</definedName>
    <definedName name="Table_23__Armenia___Commercial_Banks___Interest_Rates_for_Loans_and_Deposits_in_Drams_and_U_S__Dollars__1996_99">'[5]INT_RATES_old'!$A$1:$R$32</definedName>
    <definedName name="Table_24._Armenia___Treasury_Bills__1995_99">'[5]Tbill_old'!$A$1:$U$31</definedName>
    <definedName name="Table_24__Armenia___Treasury_Bills__1995_99">'[5]Tbill_old'!$A$1:$U$31</definedName>
    <definedName name="Table_25">#REF!</definedName>
    <definedName name="Table_25._Armenia___Quarterly_Balance_of_Payments_and_External_Financing__1995_99">'[5]BOP_Q_OLD'!$A$1:$F$74</definedName>
    <definedName name="Table_25__Armenia___Quarterly_Balance_of_Payments_and_External_Financing__1995_99">'[5]BOP_Q_OLD'!$A$1:$F$74</definedName>
    <definedName name="Table_26._Armenia___Summary_External_Debt_Data__1995_99">'[5]EXTDEBT_OLD'!$A$1:$F$45</definedName>
    <definedName name="Table_26__Armenia___Summary_External_Debt_Data__1995_99">'[5]EXTDEBT_OLD'!$A$1:$F$45</definedName>
    <definedName name="Table_27.__Armenia___Commodity_Composition_of_Trade__1995_99">'[5]COMP_TRADE'!$A$1:$F$29</definedName>
    <definedName name="Table_27___Armenia___Commodity_Composition_of_Trade__1995_99">'[5]COMP_TRADE'!$A$1:$F$29</definedName>
    <definedName name="Table_28._Armenia___Direction_of_Trade__1995_99">'[5]DOT'!$A$1:$F$66</definedName>
    <definedName name="Table_28__Armenia___Direction_of_Trade__1995_99">'[5]DOT'!$A$1:$F$66</definedName>
    <definedName name="Table_29._Armenia___Incorporatized_and_Partially_Privatized_Enterprises__1994_99">'[5]PRIVATE_OLD'!$A$1:$G$29</definedName>
    <definedName name="Table_29__Armenia___Incorporatized_and_Partially_Privatized_Enterprises__1994_99">'[5]PRIVATE_OLD'!$A$1:$G$29</definedName>
    <definedName name="Table_3.__Armenia_Quarterly_Real_GDP_1997_99">'[5]GDP_q_old'!$A$1:$P$31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'[5]GDP_q_old'!$A$1:$P$31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'[5]BNKIND_old'!$A$1:$M$16</definedName>
    <definedName name="Table_30__Armenia___Banking_System_Indicators__1997_99">'[5]BNKIND_old'!$A$1:$M$16</definedName>
    <definedName name="Table_31._Armenia___Banking_Sector_Loans__1996_99">'[5]BNKLOANS_old'!$A$1:$O$40</definedName>
    <definedName name="Table_31__Armenia___Banking_Sector_Loans__1996_99">'[5]BNKLOANS_old'!$A$1:$O$40</definedName>
    <definedName name="Table_32._Armenia___Total_Electricity_Generation__Distribution_and_Collection__1994_99">'[5]ELECTR_old'!$A$1:$F$51</definedName>
    <definedName name="Table_32__Armenia___Total_Electricity_Generation__Distribution_and_Collection__1994_99">'[5]ELECTR_old'!$A$1:$F$51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'[5]taxrevSum'!$A$1:$F$52</definedName>
    <definedName name="Table_34__General_Government_Tax_Revenue_Performance_in_Armenia_and_Comparator_Countries_1995___1998_1">'[5]taxrevSum'!$A$1:$F$52</definedName>
    <definedName name="Table_4.__Moldova____Monetary_Survey_and_Projections__1994_98_1">#REF!</definedName>
    <definedName name="Table_4._Armenia___Gross_Domestic_Product__1994_99">'[5]NGDP_old'!$A$1:$O$33</definedName>
    <definedName name="Table_4___Moldova____Monetary_Survey_and_Projections__1994_98_1">#REF!</definedName>
    <definedName name="Table_4__Armenia___Gross_Domestic_Product__1994_99">'[5]NGDP_old'!$A$1:$O$33</definedName>
    <definedName name="Table_4SR">#REF!</definedName>
    <definedName name="Table_5._Armenia___Production_of_Selected_Agricultural_Products__1994_99">'[5]AGRI_old'!$A$1:$S$22</definedName>
    <definedName name="Table_5__Armenia___Production_of_Selected_Agricultural_Products__1994_99">'[5]AGRI_old'!$A$1:$S$22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'[5]INDCOM_old'!$A$1:$L$31</definedName>
    <definedName name="Table_6___Moldova__Balance_of_Payments__1994_98">#REF!</definedName>
    <definedName name="Table_6__Armenia___Production_of_Selected_Industrial_Commodities__1994_99">'[5]INDCOM_old'!$A$1:$L$31</definedName>
    <definedName name="Table_7._Armenia___Consumer_Prices__1994_99">'[5]CPI_old'!$A$1:$I$102</definedName>
    <definedName name="Table_7__Armenia___Consumer_Prices__1994_99">'[5]CPI_old'!$A$1:$I$102</definedName>
    <definedName name="Table_8.__Armenia___Selected_Energy_Prices__1994_99__1">'[5]ENERGY_old'!$A$1:$AF$25</definedName>
    <definedName name="Table_8___Armenia___Selected_Energy_Prices__1994_99__1">'[5]ENERGY_old'!$A$1:$AF$25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'[78]Table'!$A$3:$AB$70</definedName>
    <definedName name="Table_debt_14">#REF!</definedName>
    <definedName name="Table_debt_25">#REF!</definedName>
    <definedName name="Table_debt_new">'[79]Table'!$A$3:$AB$70</definedName>
    <definedName name="Table_debt_new_11">'[80]Table'!$A$3:$AB$70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'[67]Labor'!$A$1:$X$58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'[78]Table_GEF'!$B$2:$T$51</definedName>
    <definedName name="Tbl_GFN_14">#REF!</definedName>
    <definedName name="Tbl_GFN_2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'[24]Q5'!$E$23:$AH$23</definedName>
    <definedName name="TMG_D_2">'[24]Q5'!$E$23:$AH$23</definedName>
    <definedName name="TMG_D_20">'[18]WEO LINK'!#REF!</definedName>
    <definedName name="TMG_D_25">'[24]Q5'!$E$23:$AH$23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'[5]INT_RATES_old'!$A$1:$A$33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'[5]WAGES_old'!$A$1:$G$62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'[30]WEO'!#REF!</definedName>
    <definedName name="WIN_66">'[30]WEO'!#REF!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'[22]CAgds'!$D$12:$BO$12</definedName>
    <definedName name="xgoods_11">'[56]CAgds'!$D$12:$BO$12</definedName>
    <definedName name="XGS">#REF!</definedName>
    <definedName name="xinc">'[22]CAinc'!$D$12:$BO$12</definedName>
    <definedName name="xinc_11">'[56]CAinc'!$D$12:$BO$12</definedName>
    <definedName name="xnfs">'[22]CAnfs'!$D$12:$BO$12</definedName>
    <definedName name="xnfs_11">'[56]CAnfs'!$D$12:$BO$12</definedName>
    <definedName name="XOF">#REF!</definedName>
    <definedName name="xr">#REF!</definedName>
    <definedName name="xxWRS_1">___BOP2 '[7]LINK'!$A$1:$A$42</definedName>
    <definedName name="xxWRS_1_15">___BOP2 '[7]LINK'!$A$1:$A$42</definedName>
    <definedName name="xxWRS_1_17">___BOP2 '[7]LINK'!$A$1:$A$42</definedName>
    <definedName name="xxWRS_1_2">#REF!</definedName>
    <definedName name="xxWRS_1_20">___BOP2 '[7]LINK'!$A$1:$A$42</definedName>
    <definedName name="xxWRS_1_22">___BOP2 '[7]LINK'!$A$1:$A$42</definedName>
    <definedName name="xxWRS_1_24">___BOP2 '[7]LINK'!$A$1:$A$42</definedName>
    <definedName name="xxWRS_1_28">___BOP2 '[7]LINK'!$A$1:$A$42</definedName>
    <definedName name="xxWRS_1_37">___BOP2 '[7]LINK'!$A$1:$A$42</definedName>
    <definedName name="xxWRS_1_38">___BOP2 '[7]LINK'!$A$1:$A$42</definedName>
    <definedName name="xxWRS_1_46">___BOP2 '[7]LINK'!$A$1:$A$42</definedName>
    <definedName name="xxWRS_1_47">___BOP2 '[7]LINK'!$A$1:$A$42</definedName>
    <definedName name="xxWRS_1_49">___BOP2 '[7]LINK'!$A$1:$A$42</definedName>
    <definedName name="xxWRS_1_54">___BOP2 '[7]LINK'!$A$1:$A$42</definedName>
    <definedName name="xxWRS_1_55">___BOP2 '[7]LINK'!$A$1:$A$42</definedName>
    <definedName name="xxWRS_1_56">___BOP2 '[7]LINK'!$A$1:$A$42</definedName>
    <definedName name="xxWRS_1_57">___BOP2 '[7]LINK'!$A$1:$A$42</definedName>
    <definedName name="xxWRS_1_61">___BOP2 '[7]LINK'!$A$1:$A$42</definedName>
    <definedName name="xxWRS_1_63">___BOP2 '[7]LINK'!$A$1:$A$42</definedName>
    <definedName name="xxWRS_1_64">___BOP2 '[7]LINK'!$A$1:$A$42</definedName>
    <definedName name="xxWRS_1_65">___BOP2 '[7]LINK'!$A$1:$A$42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'[81]Table'!$A$3:$AB$70</definedName>
    <definedName name="xxxxx_11">'[82]Table'!$A$3:$AB$70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'[83]ass'!$7:$7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'[84]oth'!$17:$17</definedName>
    <definedName name="zRoWCPIchange">#REF!</definedName>
    <definedName name="zRoWCPIchange_14">#REF!</definedName>
    <definedName name="zRoWCPIchange_25">#REF!</definedName>
    <definedName name="zSDReRate">'[84]ass'!$24:$24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fullCalcOnLoad="1"/>
</workbook>
</file>

<file path=xl/sharedStrings.xml><?xml version="1.0" encoding="utf-8"?>
<sst xmlns="http://schemas.openxmlformats.org/spreadsheetml/2006/main" count="59" uniqueCount="54">
  <si>
    <t>Anexa nr.2</t>
  </si>
  <si>
    <t xml:space="preserve"> EXECUŢIA BUGETULUI GENERAL CONSOLIDAT </t>
  </si>
  <si>
    <t xml:space="preserve">    </t>
  </si>
  <si>
    <t xml:space="preserve">
 Realizări 1.01.-31.07.2021
</t>
  </si>
  <si>
    <t xml:space="preserve">
Realizări 1.01.-31.07.2022
</t>
  </si>
  <si>
    <t xml:space="preserve"> Diferenţe   2022
   faţă de      2021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</si>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</sst>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vertical="center"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74"/>
  <sheetViews>
    <sheetView showZeros="0" tabSelected="1" view="pageBreakPreview" zoomScale="75" zoomScaleNormal="75" zoomScaleSheetLayoutView="75" zoomScalePageLayoutView="0" workbookViewId="0" topLeftCell="A45">
      <selection activeCell="Q28" sqref="Q28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4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1.25" customHeight="1">
      <c r="A7" s="14"/>
      <c r="B7" s="94" t="s">
        <v>3</v>
      </c>
      <c r="C7" s="94"/>
      <c r="D7" s="94"/>
      <c r="E7" s="15"/>
      <c r="F7" s="16"/>
      <c r="G7" s="94" t="s">
        <v>4</v>
      </c>
      <c r="H7" s="94"/>
      <c r="I7" s="94"/>
      <c r="J7" s="17"/>
      <c r="K7" s="95" t="s">
        <v>5</v>
      </c>
      <c r="L7" s="96"/>
    </row>
    <row r="8" spans="1:12" s="24" customFormat="1" ht="33" customHeight="1">
      <c r="A8" s="18"/>
      <c r="B8" s="19" t="s">
        <v>6</v>
      </c>
      <c r="C8" s="20" t="s">
        <v>7</v>
      </c>
      <c r="D8" s="20" t="s">
        <v>8</v>
      </c>
      <c r="E8" s="21"/>
      <c r="F8" s="21"/>
      <c r="G8" s="19" t="s">
        <v>6</v>
      </c>
      <c r="H8" s="20" t="s">
        <v>7</v>
      </c>
      <c r="I8" s="20" t="s">
        <v>8</v>
      </c>
      <c r="J8" s="21"/>
      <c r="K8" s="22" t="s">
        <v>6</v>
      </c>
      <c r="L8" s="23" t="s">
        <v>9</v>
      </c>
    </row>
    <row r="9" spans="1:12" s="29" customFormat="1" ht="9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10</v>
      </c>
      <c r="B10" s="31">
        <v>1181917.9</v>
      </c>
      <c r="C10" s="31"/>
      <c r="D10" s="31"/>
      <c r="E10" s="31"/>
      <c r="F10" s="31"/>
      <c r="G10" s="31">
        <v>1372500</v>
      </c>
      <c r="H10" s="31"/>
      <c r="I10" s="31"/>
      <c r="J10" s="31"/>
      <c r="K10" s="31"/>
      <c r="L10" s="32"/>
    </row>
    <row r="11" spans="2:12" s="29" customFormat="1" ht="8.25" customHeight="1">
      <c r="B11" s="33"/>
      <c r="G11" s="35"/>
      <c r="H11" s="35"/>
      <c r="I11" s="35"/>
      <c r="J11" s="35"/>
      <c r="K11" s="35"/>
      <c r="L11" s="28"/>
    </row>
    <row r="12" spans="1:12" s="35" customFormat="1" ht="35.25" customHeight="1">
      <c r="A12" s="36" t="s">
        <v>11</v>
      </c>
      <c r="B12" s="37">
        <f>B13+B30+B31+B33+B34+B38+B32+B35+B36</f>
        <v>211146.66505343997</v>
      </c>
      <c r="C12" s="38">
        <f>B12/$B$10*100</f>
        <v>17.864748901208788</v>
      </c>
      <c r="D12" s="38">
        <f>B12/B$12*100</f>
        <v>100</v>
      </c>
      <c r="E12" s="38"/>
      <c r="F12" s="38"/>
      <c r="G12" s="37">
        <f>G13+G30+G31+G33+G34+G32+G35+G36+G37</f>
        <v>258455.18740055998</v>
      </c>
      <c r="H12" s="38">
        <f>G12/$G$10*100</f>
        <v>18.830979045578143</v>
      </c>
      <c r="I12" s="38">
        <f aca="true" t="shared" si="0" ref="I12:I32">G12/G$12*100</f>
        <v>100</v>
      </c>
      <c r="J12" s="38"/>
      <c r="K12" s="38">
        <f aca="true" t="shared" si="1" ref="K12:K28">G12-B12</f>
        <v>47308.522347120015</v>
      </c>
      <c r="L12" s="39">
        <f aca="true" t="shared" si="2" ref="L12:L28">G12/B12-1</f>
        <v>0.22405526667990006</v>
      </c>
    </row>
    <row r="13" spans="1:12" s="44" customFormat="1" ht="24.75" customHeight="1">
      <c r="A13" s="40" t="s">
        <v>12</v>
      </c>
      <c r="B13" s="41">
        <f>B14+B27+B28</f>
        <v>196507.52121243998</v>
      </c>
      <c r="C13" s="42">
        <f aca="true" t="shared" si="3" ref="C13:C28">B13/$B$10*100</f>
        <v>16.626156623267995</v>
      </c>
      <c r="D13" s="42">
        <f>B13/B$12*100</f>
        <v>93.06683634463518</v>
      </c>
      <c r="E13" s="42"/>
      <c r="F13" s="42"/>
      <c r="G13" s="41">
        <f>G14+G27+G28</f>
        <v>240177.33084656</v>
      </c>
      <c r="H13" s="42">
        <f aca="true" t="shared" si="4" ref="H13:H28">G13/$G$10*100</f>
        <v>17.49925907807359</v>
      </c>
      <c r="I13" s="42">
        <f t="shared" si="0"/>
        <v>92.92803648561616</v>
      </c>
      <c r="J13" s="42"/>
      <c r="K13" s="42">
        <f t="shared" si="1"/>
        <v>43669.80963412003</v>
      </c>
      <c r="L13" s="43">
        <f t="shared" si="2"/>
        <v>0.22222971092749955</v>
      </c>
    </row>
    <row r="14" spans="1:12" s="44" customFormat="1" ht="25.5" customHeight="1">
      <c r="A14" s="45" t="s">
        <v>13</v>
      </c>
      <c r="B14" s="41">
        <f>B15+B19+B20+B25+B26</f>
        <v>106356.23324599999</v>
      </c>
      <c r="C14" s="42">
        <f t="shared" si="3"/>
        <v>8.998614306966669</v>
      </c>
      <c r="D14" s="42">
        <f aca="true" t="shared" si="5" ref="D14:D34">B14/B$12*100</f>
        <v>50.37078526392158</v>
      </c>
      <c r="E14" s="42"/>
      <c r="F14" s="42"/>
      <c r="G14" s="41">
        <f>G15+G19+G20+G25+G26</f>
        <v>134370.564706</v>
      </c>
      <c r="H14" s="42">
        <f t="shared" si="4"/>
        <v>9.790205078761385</v>
      </c>
      <c r="I14" s="42">
        <f t="shared" si="0"/>
        <v>51.98988886910957</v>
      </c>
      <c r="J14" s="42"/>
      <c r="K14" s="42">
        <f t="shared" si="1"/>
        <v>28014.331460000016</v>
      </c>
      <c r="L14" s="43">
        <f t="shared" si="2"/>
        <v>0.2634009366917254</v>
      </c>
    </row>
    <row r="15" spans="1:12" s="44" customFormat="1" ht="40.5" customHeight="1">
      <c r="A15" s="46" t="s">
        <v>14</v>
      </c>
      <c r="B15" s="41">
        <f>B16+B17+B18</f>
        <v>32019.688076</v>
      </c>
      <c r="C15" s="42">
        <f t="shared" si="3"/>
        <v>2.709129633792669</v>
      </c>
      <c r="D15" s="42">
        <f t="shared" si="5"/>
        <v>15.164666734327065</v>
      </c>
      <c r="E15" s="42"/>
      <c r="F15" s="42"/>
      <c r="G15" s="41">
        <f>G16+G17+G18</f>
        <v>39852.782</v>
      </c>
      <c r="H15" s="42">
        <f t="shared" si="4"/>
        <v>2.903663533697632</v>
      </c>
      <c r="I15" s="42">
        <f t="shared" si="0"/>
        <v>15.419610030204273</v>
      </c>
      <c r="J15" s="42"/>
      <c r="K15" s="42">
        <f t="shared" si="1"/>
        <v>7833.093924000001</v>
      </c>
      <c r="L15" s="43">
        <f t="shared" si="2"/>
        <v>0.24463367367626576</v>
      </c>
    </row>
    <row r="16" spans="1:12" ht="25.5" customHeight="1">
      <c r="A16" s="47" t="s">
        <v>15</v>
      </c>
      <c r="B16" s="48">
        <v>12864.835</v>
      </c>
      <c r="C16" s="48">
        <f t="shared" si="3"/>
        <v>1.0884711196945236</v>
      </c>
      <c r="D16" s="48">
        <f t="shared" si="5"/>
        <v>6.092843094037969</v>
      </c>
      <c r="E16" s="48"/>
      <c r="F16" s="48"/>
      <c r="G16" s="48">
        <v>17344.021</v>
      </c>
      <c r="H16" s="48">
        <f t="shared" si="4"/>
        <v>1.263680947176685</v>
      </c>
      <c r="I16" s="48">
        <f t="shared" si="0"/>
        <v>6.710649213288889</v>
      </c>
      <c r="J16" s="48"/>
      <c r="K16" s="48">
        <f t="shared" si="1"/>
        <v>4479.1860000000015</v>
      </c>
      <c r="L16" s="49">
        <f t="shared" si="2"/>
        <v>0.3481728292667572</v>
      </c>
    </row>
    <row r="17" spans="1:12" ht="18" customHeight="1">
      <c r="A17" s="47" t="s">
        <v>16</v>
      </c>
      <c r="B17" s="48">
        <v>16589.460076</v>
      </c>
      <c r="C17" s="48">
        <f t="shared" si="3"/>
        <v>1.4036051130116567</v>
      </c>
      <c r="D17" s="48">
        <f t="shared" si="5"/>
        <v>7.856842101579632</v>
      </c>
      <c r="E17" s="48"/>
      <c r="F17" s="48"/>
      <c r="G17" s="48">
        <v>19515.231999999996</v>
      </c>
      <c r="H17" s="48">
        <f t="shared" si="4"/>
        <v>1.4218748269581054</v>
      </c>
      <c r="I17" s="48">
        <f>G17/G$12*100</f>
        <v>7.550721731019013</v>
      </c>
      <c r="J17" s="48"/>
      <c r="K17" s="48">
        <f t="shared" si="1"/>
        <v>2925.771923999997</v>
      </c>
      <c r="L17" s="49">
        <f t="shared" si="2"/>
        <v>0.17636329998664135</v>
      </c>
    </row>
    <row r="18" spans="1:12" ht="31.5" customHeight="1">
      <c r="A18" s="50" t="s">
        <v>17</v>
      </c>
      <c r="B18" s="48">
        <v>2565.393</v>
      </c>
      <c r="C18" s="48">
        <f t="shared" si="3"/>
        <v>0.21705340108648835</v>
      </c>
      <c r="D18" s="48">
        <f t="shared" si="5"/>
        <v>1.2149815387094627</v>
      </c>
      <c r="E18" s="48"/>
      <c r="F18" s="48"/>
      <c r="G18" s="48">
        <v>2993.5289999999995</v>
      </c>
      <c r="H18" s="48">
        <f t="shared" si="4"/>
        <v>0.2181077595628415</v>
      </c>
      <c r="I18" s="48">
        <f t="shared" si="0"/>
        <v>1.1582390858963714</v>
      </c>
      <c r="J18" s="48"/>
      <c r="K18" s="48">
        <f t="shared" si="1"/>
        <v>428.1359999999995</v>
      </c>
      <c r="L18" s="49">
        <f t="shared" si="2"/>
        <v>0.16688904974793317</v>
      </c>
    </row>
    <row r="19" spans="1:12" ht="24" customHeight="1">
      <c r="A19" s="46" t="s">
        <v>18</v>
      </c>
      <c r="B19" s="42">
        <v>5082.461</v>
      </c>
      <c r="C19" s="42">
        <f t="shared" si="3"/>
        <v>0.4300181087028127</v>
      </c>
      <c r="D19" s="42">
        <f t="shared" si="5"/>
        <v>2.4070761424120337</v>
      </c>
      <c r="E19" s="42"/>
      <c r="F19" s="42"/>
      <c r="G19" s="42">
        <v>5468.464</v>
      </c>
      <c r="H19" s="42">
        <f t="shared" si="4"/>
        <v>0.39843089253187614</v>
      </c>
      <c r="I19" s="42">
        <f t="shared" si="0"/>
        <v>2.1158267531790123</v>
      </c>
      <c r="J19" s="42"/>
      <c r="K19" s="42">
        <f t="shared" si="1"/>
        <v>386.0029999999997</v>
      </c>
      <c r="L19" s="43">
        <f t="shared" si="2"/>
        <v>0.07594804957676993</v>
      </c>
    </row>
    <row r="20" spans="1:12" ht="23.25" customHeight="1">
      <c r="A20" s="51" t="s">
        <v>19</v>
      </c>
      <c r="B20" s="41">
        <f>B21+B22+B23+B24</f>
        <v>67769.08116999999</v>
      </c>
      <c r="C20" s="42">
        <f>B20/$B$10*100</f>
        <v>5.733823065883002</v>
      </c>
      <c r="D20" s="42">
        <f t="shared" si="5"/>
        <v>32.09573835932859</v>
      </c>
      <c r="E20" s="42"/>
      <c r="F20" s="42"/>
      <c r="G20" s="41">
        <f>G21+G22+G23+G24</f>
        <v>87022.02270600002</v>
      </c>
      <c r="H20" s="42">
        <f t="shared" si="4"/>
        <v>6.340402382950821</v>
      </c>
      <c r="I20" s="42">
        <f t="shared" si="0"/>
        <v>33.670062335073666</v>
      </c>
      <c r="J20" s="42"/>
      <c r="K20" s="42">
        <f t="shared" si="1"/>
        <v>19252.941536000028</v>
      </c>
      <c r="L20" s="43">
        <f t="shared" si="2"/>
        <v>0.28409624571570724</v>
      </c>
    </row>
    <row r="21" spans="1:12" ht="20.25" customHeight="1">
      <c r="A21" s="47" t="s">
        <v>20</v>
      </c>
      <c r="B21" s="34">
        <v>42967.825</v>
      </c>
      <c r="C21" s="48">
        <f t="shared" si="3"/>
        <v>3.635432291870696</v>
      </c>
      <c r="D21" s="48">
        <f t="shared" si="5"/>
        <v>20.349753091826052</v>
      </c>
      <c r="E21" s="48"/>
      <c r="F21" s="48"/>
      <c r="G21" s="48">
        <v>52412.67</v>
      </c>
      <c r="H21" s="48">
        <f t="shared" si="4"/>
        <v>3.8187737704918034</v>
      </c>
      <c r="I21" s="48">
        <f>G21/G$12*100</f>
        <v>20.279209919191754</v>
      </c>
      <c r="J21" s="48"/>
      <c r="K21" s="48">
        <f t="shared" si="1"/>
        <v>9444.845000000001</v>
      </c>
      <c r="L21" s="49">
        <f t="shared" si="2"/>
        <v>0.2198120337717817</v>
      </c>
    </row>
    <row r="22" spans="1:12" ht="18" customHeight="1">
      <c r="A22" s="47" t="s">
        <v>21</v>
      </c>
      <c r="B22" s="34">
        <v>19413.226</v>
      </c>
      <c r="C22" s="48">
        <f t="shared" si="3"/>
        <v>1.6425189939165825</v>
      </c>
      <c r="D22" s="48">
        <f t="shared" si="5"/>
        <v>9.194190206644574</v>
      </c>
      <c r="E22" s="48"/>
      <c r="F22" s="48"/>
      <c r="G22" s="48">
        <v>20651.865</v>
      </c>
      <c r="H22" s="48">
        <f t="shared" si="4"/>
        <v>1.504689617486339</v>
      </c>
      <c r="I22" s="48">
        <f t="shared" si="0"/>
        <v>7.990501257764755</v>
      </c>
      <c r="J22" s="48"/>
      <c r="K22" s="48">
        <f t="shared" si="1"/>
        <v>1238.6390000000029</v>
      </c>
      <c r="L22" s="49">
        <f t="shared" si="2"/>
        <v>0.06380387267937859</v>
      </c>
    </row>
    <row r="23" spans="1:12" s="53" customFormat="1" ht="23.25" customHeight="1">
      <c r="A23" s="52" t="s">
        <v>22</v>
      </c>
      <c r="B23" s="34">
        <v>2340.18617</v>
      </c>
      <c r="C23" s="48">
        <f t="shared" si="3"/>
        <v>0.19799904629585527</v>
      </c>
      <c r="D23" s="48">
        <f t="shared" si="5"/>
        <v>1.1083225820344889</v>
      </c>
      <c r="E23" s="48"/>
      <c r="F23" s="48"/>
      <c r="G23" s="48">
        <v>10241.667706</v>
      </c>
      <c r="H23" s="48">
        <f t="shared" si="4"/>
        <v>0.7462052973406194</v>
      </c>
      <c r="I23" s="48">
        <f t="shared" si="0"/>
        <v>3.9626473776775937</v>
      </c>
      <c r="J23" s="48"/>
      <c r="K23" s="48">
        <f t="shared" si="1"/>
        <v>7901.481536</v>
      </c>
      <c r="L23" s="49">
        <f t="shared" si="2"/>
        <v>3.3764328826881327</v>
      </c>
    </row>
    <row r="24" spans="1:12" ht="49.5" customHeight="1">
      <c r="A24" s="52" t="s">
        <v>23</v>
      </c>
      <c r="B24" s="34">
        <v>3047.844</v>
      </c>
      <c r="C24" s="48">
        <f t="shared" si="3"/>
        <v>0.25787273379986886</v>
      </c>
      <c r="D24" s="48">
        <f t="shared" si="5"/>
        <v>1.4434724788234798</v>
      </c>
      <c r="E24" s="48"/>
      <c r="F24" s="48"/>
      <c r="G24" s="48">
        <v>3715.82</v>
      </c>
      <c r="H24" s="48">
        <f t="shared" si="4"/>
        <v>0.2707336976320583</v>
      </c>
      <c r="I24" s="48">
        <f t="shared" si="0"/>
        <v>1.4377037804395598</v>
      </c>
      <c r="J24" s="48"/>
      <c r="K24" s="48">
        <f t="shared" si="1"/>
        <v>667.9760000000001</v>
      </c>
      <c r="L24" s="49">
        <f t="shared" si="2"/>
        <v>0.2191634479979947</v>
      </c>
    </row>
    <row r="25" spans="1:12" s="44" customFormat="1" ht="35.25" customHeight="1">
      <c r="A25" s="51" t="s">
        <v>24</v>
      </c>
      <c r="B25" s="54">
        <v>786.307</v>
      </c>
      <c r="C25" s="42">
        <f t="shared" si="3"/>
        <v>0.06652805579812271</v>
      </c>
      <c r="D25" s="42">
        <f t="shared" si="5"/>
        <v>0.37239849362574134</v>
      </c>
      <c r="E25" s="42"/>
      <c r="F25" s="42"/>
      <c r="G25" s="42">
        <v>1148.594</v>
      </c>
      <c r="H25" s="42">
        <f t="shared" si="4"/>
        <v>0.08368626593806923</v>
      </c>
      <c r="I25" s="42">
        <f t="shared" si="0"/>
        <v>0.44440740832176906</v>
      </c>
      <c r="J25" s="42"/>
      <c r="K25" s="42">
        <f t="shared" si="1"/>
        <v>362.28700000000003</v>
      </c>
      <c r="L25" s="43">
        <f t="shared" si="2"/>
        <v>0.4607449761988638</v>
      </c>
    </row>
    <row r="26" spans="1:12" s="44" customFormat="1" ht="17.25" customHeight="1">
      <c r="A26" s="55" t="s">
        <v>25</v>
      </c>
      <c r="B26" s="54">
        <v>698.696</v>
      </c>
      <c r="C26" s="42">
        <f t="shared" si="3"/>
        <v>0.059115442790061826</v>
      </c>
      <c r="D26" s="42">
        <f t="shared" si="5"/>
        <v>0.3309055342281462</v>
      </c>
      <c r="E26" s="42"/>
      <c r="F26" s="42"/>
      <c r="G26" s="42">
        <v>878.702</v>
      </c>
      <c r="H26" s="42">
        <f t="shared" si="4"/>
        <v>0.06402200364298725</v>
      </c>
      <c r="I26" s="42">
        <f t="shared" si="0"/>
        <v>0.33998234233084546</v>
      </c>
      <c r="J26" s="42"/>
      <c r="K26" s="42">
        <f t="shared" si="1"/>
        <v>180.00599999999997</v>
      </c>
      <c r="L26" s="43">
        <f t="shared" si="2"/>
        <v>0.2576313589887447</v>
      </c>
    </row>
    <row r="27" spans="1:12" s="44" customFormat="1" ht="18" customHeight="1">
      <c r="A27" s="56" t="s">
        <v>26</v>
      </c>
      <c r="B27" s="54">
        <v>73230.351605</v>
      </c>
      <c r="C27" s="42">
        <f>B27/$B$10*100</f>
        <v>6.195891576309997</v>
      </c>
      <c r="D27" s="42">
        <f t="shared" si="5"/>
        <v>34.6822203355501</v>
      </c>
      <c r="E27" s="42"/>
      <c r="F27" s="42"/>
      <c r="G27" s="42">
        <v>79930.110319</v>
      </c>
      <c r="H27" s="42">
        <f t="shared" si="4"/>
        <v>5.823687454936248</v>
      </c>
      <c r="I27" s="42">
        <f>G27/G$12*100</f>
        <v>30.926100235365915</v>
      </c>
      <c r="J27" s="42"/>
      <c r="K27" s="42">
        <f t="shared" si="1"/>
        <v>6699.758713999996</v>
      </c>
      <c r="L27" s="43">
        <f t="shared" si="2"/>
        <v>0.09148882351593879</v>
      </c>
    </row>
    <row r="28" spans="1:12" s="44" customFormat="1" ht="16.5" customHeight="1">
      <c r="A28" s="58" t="s">
        <v>27</v>
      </c>
      <c r="B28" s="54">
        <v>16920.936361440006</v>
      </c>
      <c r="C28" s="42">
        <f t="shared" si="3"/>
        <v>1.4316507399913316</v>
      </c>
      <c r="D28" s="42">
        <f t="shared" si="5"/>
        <v>8.013830745163517</v>
      </c>
      <c r="E28" s="42"/>
      <c r="F28" s="42"/>
      <c r="G28" s="42">
        <v>25876.65582156</v>
      </c>
      <c r="H28" s="42">
        <f t="shared" si="4"/>
        <v>1.8853665443759562</v>
      </c>
      <c r="I28" s="42">
        <f>G28/G$12*100</f>
        <v>10.012047381140679</v>
      </c>
      <c r="J28" s="42"/>
      <c r="K28" s="42">
        <f t="shared" si="1"/>
        <v>8955.719460119995</v>
      </c>
      <c r="L28" s="43">
        <f t="shared" si="2"/>
        <v>0.5292685504407775</v>
      </c>
    </row>
    <row r="29" spans="1:12" s="44" customFormat="1" ht="11.25" customHeight="1" hidden="1">
      <c r="A29" s="59"/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28</v>
      </c>
      <c r="B30" s="54">
        <v>595.8219999999999</v>
      </c>
      <c r="C30" s="42">
        <f>B30/$B$10*100</f>
        <v>0.05041145412892046</v>
      </c>
      <c r="D30" s="42">
        <f t="shared" si="5"/>
        <v>0.282183950122632</v>
      </c>
      <c r="E30" s="42"/>
      <c r="F30" s="42"/>
      <c r="G30" s="42">
        <v>751.0550000000001</v>
      </c>
      <c r="H30" s="42">
        <f>G30/$G$10*100</f>
        <v>0.054721675774134795</v>
      </c>
      <c r="I30" s="42">
        <f t="shared" si="0"/>
        <v>0.2905938965875725</v>
      </c>
      <c r="J30" s="42"/>
      <c r="K30" s="42">
        <f>G30-B30</f>
        <v>155.23300000000017</v>
      </c>
      <c r="L30" s="43">
        <f>G30/B30-1</f>
        <v>0.26053586473812684</v>
      </c>
    </row>
    <row r="31" spans="1:12" s="44" customFormat="1" ht="18" customHeight="1">
      <c r="A31" s="60" t="s">
        <v>29</v>
      </c>
      <c r="B31" s="54">
        <v>0.044344</v>
      </c>
      <c r="C31" s="42">
        <f>B31/$B$10*100</f>
        <v>3.751868044303247E-06</v>
      </c>
      <c r="D31" s="42">
        <f t="shared" si="5"/>
        <v>2.1001515694683978E-05</v>
      </c>
      <c r="E31" s="42"/>
      <c r="F31" s="42"/>
      <c r="G31" s="42">
        <v>28.248459</v>
      </c>
      <c r="H31" s="42">
        <f>G31/$G$10*100</f>
        <v>0.002058175519125683</v>
      </c>
      <c r="I31" s="42">
        <f t="shared" si="0"/>
        <v>0.010929731875034827</v>
      </c>
      <c r="J31" s="42"/>
      <c r="K31" s="42">
        <f>G31-B31</f>
        <v>28.204115</v>
      </c>
      <c r="L31" s="97"/>
    </row>
    <row r="32" spans="1:12" s="44" customFormat="1" ht="34.5" customHeight="1">
      <c r="A32" s="61" t="s">
        <v>30</v>
      </c>
      <c r="B32" s="54">
        <v>9.135434</v>
      </c>
      <c r="C32" s="42">
        <f>B32/$B$10*100</f>
        <v>0.0007729330438264791</v>
      </c>
      <c r="D32" s="42">
        <f t="shared" si="5"/>
        <v>0.004326582187640935</v>
      </c>
      <c r="E32" s="42"/>
      <c r="F32" s="42"/>
      <c r="G32" s="42">
        <v>347.455583</v>
      </c>
      <c r="H32" s="42">
        <f>G32/$G$10*100</f>
        <v>0.025315525173041892</v>
      </c>
      <c r="I32" s="42">
        <f t="shared" si="0"/>
        <v>0.13443552303769593</v>
      </c>
      <c r="J32" s="42"/>
      <c r="K32" s="42">
        <f>G32-B32</f>
        <v>338.320149</v>
      </c>
      <c r="L32" s="97"/>
    </row>
    <row r="33" spans="1:12" s="44" customFormat="1" ht="16.5" customHeight="1">
      <c r="A33" s="62" t="s">
        <v>31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18" customHeight="1">
      <c r="A34" s="60" t="s">
        <v>32</v>
      </c>
      <c r="B34" s="62">
        <v>-207.58449900000002</v>
      </c>
      <c r="C34" s="62">
        <f>B34/$B$10*100</f>
        <v>-0.017563360280777544</v>
      </c>
      <c r="D34" s="62">
        <f t="shared" si="5"/>
        <v>-0.09831294230835312</v>
      </c>
      <c r="E34" s="62"/>
      <c r="F34" s="62"/>
      <c r="G34" s="42">
        <v>-41.500738</v>
      </c>
      <c r="H34" s="42">
        <f>G34/$G$10*100</f>
        <v>-0.0030237331876138435</v>
      </c>
      <c r="I34" s="42">
        <f>G34/G$12*100</f>
        <v>-0.0160572277219111</v>
      </c>
      <c r="J34" s="42"/>
      <c r="K34" s="42">
        <f>G34-B34</f>
        <v>166.08376100000004</v>
      </c>
      <c r="L34" s="43">
        <f>G34/B34-1</f>
        <v>-0.8000778564877332</v>
      </c>
    </row>
    <row r="35" spans="1:12" ht="18.75" customHeight="1">
      <c r="A35" s="63" t="s">
        <v>33</v>
      </c>
      <c r="B35" s="54">
        <v>154.761</v>
      </c>
      <c r="C35" s="54">
        <f>B35/$B$10*100</f>
        <v>0.01309405670224641</v>
      </c>
      <c r="D35" s="54">
        <f>B35/B$12*100</f>
        <v>0.07329549816040472</v>
      </c>
      <c r="E35" s="41"/>
      <c r="F35" s="42"/>
      <c r="G35" s="54">
        <v>473.84000000000003</v>
      </c>
      <c r="H35" s="54">
        <f>G35/$G$10*100</f>
        <v>0.03452386156648452</v>
      </c>
      <c r="I35" s="54">
        <f>G35/G$12*100</f>
        <v>0.18333545740199503</v>
      </c>
      <c r="J35" s="54"/>
      <c r="K35" s="54">
        <f>G35-B35</f>
        <v>319.07900000000006</v>
      </c>
      <c r="L35" s="43">
        <f>G35/B35-1</f>
        <v>2.0617532840961226</v>
      </c>
    </row>
    <row r="36" spans="1:12" ht="48" customHeight="1">
      <c r="A36" s="65" t="s">
        <v>34</v>
      </c>
      <c r="B36" s="54">
        <v>14086.965562</v>
      </c>
      <c r="C36" s="54">
        <f>B36/$B$10*100</f>
        <v>1.1918734424785342</v>
      </c>
      <c r="D36" s="54">
        <f>B36/B$12*100</f>
        <v>6.6716495656868045</v>
      </c>
      <c r="E36" s="54"/>
      <c r="F36" s="54"/>
      <c r="G36" s="54">
        <v>16695.032250000004</v>
      </c>
      <c r="H36" s="54">
        <f>G36/$G$10*100</f>
        <v>1.216395792349727</v>
      </c>
      <c r="I36" s="54">
        <f>G36/G$12*100</f>
        <v>6.459546205248203</v>
      </c>
      <c r="J36" s="54"/>
      <c r="K36" s="54">
        <f>G36-B36</f>
        <v>2608.0666880000044</v>
      </c>
      <c r="L36" s="43">
        <f>G36/B36-1</f>
        <v>0.1851404176805358</v>
      </c>
    </row>
    <row r="37" spans="1:12" ht="31.5" customHeight="1">
      <c r="A37" s="65" t="s">
        <v>35</v>
      </c>
      <c r="B37" s="54"/>
      <c r="C37" s="54"/>
      <c r="D37" s="54"/>
      <c r="E37" s="54"/>
      <c r="F37" s="54"/>
      <c r="G37" s="54">
        <v>23.726</v>
      </c>
      <c r="H37" s="54">
        <f>G37/$G$10*100</f>
        <v>0.001728670309653916</v>
      </c>
      <c r="I37" s="54">
        <f>G37/G$12*100</f>
        <v>0.009179927955258595</v>
      </c>
      <c r="J37" s="54"/>
      <c r="K37" s="54">
        <f>G37-B37</f>
        <v>23.726</v>
      </c>
      <c r="L37" s="43"/>
    </row>
    <row r="38" spans="1:12" ht="8.25" customHeight="1">
      <c r="A38" s="66"/>
      <c r="B38" s="41"/>
      <c r="C38" s="41"/>
      <c r="D38" s="41"/>
      <c r="E38" s="41"/>
      <c r="F38" s="42"/>
      <c r="G38" s="57"/>
      <c r="H38" s="42"/>
      <c r="I38" s="42"/>
      <c r="J38" s="42"/>
      <c r="K38" s="42"/>
      <c r="L38" s="64"/>
    </row>
    <row r="39" spans="1:12" s="44" customFormat="1" ht="33" customHeight="1">
      <c r="A39" s="36" t="s">
        <v>36</v>
      </c>
      <c r="B39" s="67">
        <f>B40+B54+B55+B56+B57</f>
        <v>245119.97689979</v>
      </c>
      <c r="C39" s="38">
        <f aca="true" t="shared" si="6" ref="C39:C55">B39/$B$10*100</f>
        <v>20.73917121483565</v>
      </c>
      <c r="D39" s="38">
        <f>B39/B$39*100</f>
        <v>100</v>
      </c>
      <c r="E39" s="38"/>
      <c r="F39" s="38"/>
      <c r="G39" s="67">
        <f>G40+G54+G55+G56+G57</f>
        <v>285148.40555103</v>
      </c>
      <c r="H39" s="38">
        <f aca="true" t="shared" si="7" ref="H39:H50">G39/$G$10*100</f>
        <v>20.77584011300765</v>
      </c>
      <c r="I39" s="38">
        <f aca="true" t="shared" si="8" ref="I39:I50">G39/G$39*100</f>
        <v>100</v>
      </c>
      <c r="J39" s="38"/>
      <c r="K39" s="38">
        <f aca="true" t="shared" si="9" ref="K39:K56">G39-B39</f>
        <v>40028.428651240014</v>
      </c>
      <c r="L39" s="39">
        <f aca="true" t="shared" si="10" ref="L39:L50">G39/B39-1</f>
        <v>0.16330137248505228</v>
      </c>
    </row>
    <row r="40" spans="1:12" s="44" customFormat="1" ht="19.5" customHeight="1">
      <c r="A40" s="68" t="s">
        <v>37</v>
      </c>
      <c r="B40" s="57">
        <f>B41+B42+B43+B44++B45+B46+B47+B48+B49+B50+B51+B52+B53</f>
        <v>233458.50027679</v>
      </c>
      <c r="C40" s="42">
        <f t="shared" si="6"/>
        <v>19.75251413628561</v>
      </c>
      <c r="D40" s="42">
        <f aca="true" t="shared" si="11" ref="D40:D56">B40/B$39*100</f>
        <v>95.24254335754631</v>
      </c>
      <c r="E40" s="42"/>
      <c r="F40" s="42"/>
      <c r="G40" s="57">
        <f>G41+G42+G43+G44++G45+G46+G47+G48+G49+G50+G51+G52+G53</f>
        <v>273624.10093703</v>
      </c>
      <c r="H40" s="42">
        <f t="shared" si="7"/>
        <v>19.936182217634244</v>
      </c>
      <c r="I40" s="42">
        <f t="shared" si="8"/>
        <v>95.95848884663056</v>
      </c>
      <c r="J40" s="42"/>
      <c r="K40" s="42">
        <f t="shared" si="9"/>
        <v>40165.60066023999</v>
      </c>
      <c r="L40" s="43">
        <f t="shared" si="10"/>
        <v>0.1720459979508966</v>
      </c>
    </row>
    <row r="41" spans="1:12" ht="19.5" customHeight="1">
      <c r="A41" s="69" t="s">
        <v>38</v>
      </c>
      <c r="B41" s="62">
        <v>64996.32515899999</v>
      </c>
      <c r="C41" s="62">
        <f t="shared" si="6"/>
        <v>5.499225044226845</v>
      </c>
      <c r="D41" s="62">
        <f t="shared" si="11"/>
        <v>26.516127318978906</v>
      </c>
      <c r="E41" s="62"/>
      <c r="F41" s="62"/>
      <c r="G41" s="70">
        <v>67977.88714</v>
      </c>
      <c r="H41" s="62">
        <f t="shared" si="7"/>
        <v>4.952851522040073</v>
      </c>
      <c r="I41" s="62">
        <f t="shared" si="8"/>
        <v>23.83947650299406</v>
      </c>
      <c r="J41" s="62"/>
      <c r="K41" s="62">
        <f t="shared" si="9"/>
        <v>2981.5619810000135</v>
      </c>
      <c r="L41" s="71">
        <f t="shared" si="10"/>
        <v>0.045872777787147934</v>
      </c>
    </row>
    <row r="42" spans="1:12" ht="19.5" customHeight="1">
      <c r="A42" s="69" t="s">
        <v>39</v>
      </c>
      <c r="B42" s="62">
        <v>32763.48943200001</v>
      </c>
      <c r="C42" s="62">
        <f t="shared" si="6"/>
        <v>2.7720613616224963</v>
      </c>
      <c r="D42" s="62">
        <f t="shared" si="11"/>
        <v>13.366307326878701</v>
      </c>
      <c r="E42" s="62"/>
      <c r="F42" s="62"/>
      <c r="G42" s="70">
        <v>38066.495951000004</v>
      </c>
      <c r="H42" s="62">
        <f t="shared" si="7"/>
        <v>2.7735151876867032</v>
      </c>
      <c r="I42" s="62">
        <f t="shared" si="8"/>
        <v>13.349713766569755</v>
      </c>
      <c r="J42" s="62"/>
      <c r="K42" s="62">
        <f t="shared" si="9"/>
        <v>5303.006518999995</v>
      </c>
      <c r="L42" s="71">
        <f t="shared" si="10"/>
        <v>0.1618571956447521</v>
      </c>
    </row>
    <row r="43" spans="1:12" ht="19.5" customHeight="1">
      <c r="A43" s="69" t="s">
        <v>40</v>
      </c>
      <c r="B43" s="62">
        <v>10527.90092979</v>
      </c>
      <c r="C43" s="62">
        <f t="shared" si="6"/>
        <v>0.8907472278565204</v>
      </c>
      <c r="D43" s="62">
        <f t="shared" si="11"/>
        <v>4.29499915222904</v>
      </c>
      <c r="E43" s="62"/>
      <c r="F43" s="62"/>
      <c r="G43" s="70">
        <v>16340.08870803</v>
      </c>
      <c r="H43" s="62">
        <f t="shared" si="7"/>
        <v>1.1905346963956283</v>
      </c>
      <c r="I43" s="62">
        <f t="shared" si="8"/>
        <v>5.730380528151256</v>
      </c>
      <c r="J43" s="62"/>
      <c r="K43" s="62">
        <f t="shared" si="9"/>
        <v>5812.187778240001</v>
      </c>
      <c r="L43" s="71">
        <f t="shared" si="10"/>
        <v>0.5520747029252238</v>
      </c>
    </row>
    <row r="44" spans="1:12" ht="19.5" customHeight="1">
      <c r="A44" s="69" t="s">
        <v>41</v>
      </c>
      <c r="B44" s="62">
        <v>3695.429</v>
      </c>
      <c r="C44" s="62">
        <f t="shared" si="6"/>
        <v>0.31266376454743605</v>
      </c>
      <c r="D44" s="62">
        <f t="shared" si="11"/>
        <v>1.5076000931212417</v>
      </c>
      <c r="E44" s="62"/>
      <c r="F44" s="62"/>
      <c r="G44" s="70">
        <v>7277.8769999999995</v>
      </c>
      <c r="H44" s="62">
        <f t="shared" si="7"/>
        <v>0.530264262295082</v>
      </c>
      <c r="I44" s="62">
        <f t="shared" si="8"/>
        <v>2.5523120095783085</v>
      </c>
      <c r="J44" s="62"/>
      <c r="K44" s="62">
        <f t="shared" si="9"/>
        <v>3582.4479999999994</v>
      </c>
      <c r="L44" s="71">
        <f t="shared" si="10"/>
        <v>0.969426824328109</v>
      </c>
    </row>
    <row r="45" spans="1:12" ht="31.5" customHeight="1">
      <c r="A45" s="72" t="s">
        <v>42</v>
      </c>
      <c r="B45" s="73">
        <v>688.9108140000026</v>
      </c>
      <c r="C45" s="73">
        <f t="shared" si="6"/>
        <v>0.058287535369419705</v>
      </c>
      <c r="D45" s="73">
        <f>B45/B$39*100</f>
        <v>0.2810504564797847</v>
      </c>
      <c r="E45" s="73"/>
      <c r="F45" s="73"/>
      <c r="G45" s="74">
        <v>1002.045455999978</v>
      </c>
      <c r="H45" s="73">
        <f t="shared" si="7"/>
        <v>0.07300877639344103</v>
      </c>
      <c r="I45" s="73">
        <f t="shared" si="8"/>
        <v>0.35141190919991044</v>
      </c>
      <c r="J45" s="73"/>
      <c r="K45" s="73">
        <f t="shared" si="9"/>
        <v>313.13464199997543</v>
      </c>
      <c r="L45" s="75">
        <f t="shared" si="10"/>
        <v>0.45453582036523854</v>
      </c>
    </row>
    <row r="46" spans="1:12" ht="18" customHeight="1">
      <c r="A46" s="69" t="s">
        <v>43</v>
      </c>
      <c r="B46" s="73">
        <v>12654.762588</v>
      </c>
      <c r="C46" s="76">
        <f t="shared" si="6"/>
        <v>1.0706972614595311</v>
      </c>
      <c r="D46" s="76">
        <f t="shared" si="11"/>
        <v>5.162681046259042</v>
      </c>
      <c r="E46" s="76"/>
      <c r="F46" s="76"/>
      <c r="G46" s="77">
        <v>14813.456298</v>
      </c>
      <c r="H46" s="76">
        <f t="shared" si="7"/>
        <v>1.079304648306011</v>
      </c>
      <c r="I46" s="76">
        <f t="shared" si="8"/>
        <v>5.194998818027405</v>
      </c>
      <c r="J46" s="76"/>
      <c r="K46" s="76">
        <f t="shared" si="9"/>
        <v>2158.6937099999996</v>
      </c>
      <c r="L46" s="78">
        <f t="shared" si="10"/>
        <v>0.17058350126986976</v>
      </c>
    </row>
    <row r="47" spans="1:12" ht="33" customHeight="1">
      <c r="A47" s="72" t="s">
        <v>44</v>
      </c>
      <c r="B47" s="73">
        <v>106.19476200000003</v>
      </c>
      <c r="C47" s="73">
        <f t="shared" si="6"/>
        <v>0.008984952508122606</v>
      </c>
      <c r="D47" s="73">
        <f t="shared" si="11"/>
        <v>0.04332358518596573</v>
      </c>
      <c r="E47" s="73"/>
      <c r="F47" s="73"/>
      <c r="G47" s="74">
        <v>421.63868800000023</v>
      </c>
      <c r="H47" s="73">
        <f t="shared" si="7"/>
        <v>0.030720487285974513</v>
      </c>
      <c r="I47" s="73">
        <f t="shared" si="8"/>
        <v>0.14786640212320737</v>
      </c>
      <c r="J47" s="73"/>
      <c r="K47" s="73">
        <f t="shared" si="9"/>
        <v>315.4439260000002</v>
      </c>
      <c r="L47" s="75">
        <f t="shared" si="10"/>
        <v>2.9704282966423534</v>
      </c>
    </row>
    <row r="48" spans="1:12" ht="21" customHeight="1">
      <c r="A48" s="72" t="s">
        <v>45</v>
      </c>
      <c r="B48" s="77">
        <v>87548.88600200001</v>
      </c>
      <c r="C48" s="76">
        <f>B48/$B$10*100</f>
        <v>7.407357651660916</v>
      </c>
      <c r="D48" s="76">
        <f t="shared" si="11"/>
        <v>35.71674863440109</v>
      </c>
      <c r="E48" s="76"/>
      <c r="F48" s="76"/>
      <c r="G48" s="77">
        <v>103802.855319</v>
      </c>
      <c r="H48" s="76">
        <f>G48/$G$10*100</f>
        <v>7.563049567868852</v>
      </c>
      <c r="I48" s="76">
        <f t="shared" si="8"/>
        <v>36.4030986315382</v>
      </c>
      <c r="J48" s="76"/>
      <c r="K48" s="76">
        <f t="shared" si="9"/>
        <v>16253.969316999981</v>
      </c>
      <c r="L48" s="78">
        <f t="shared" si="10"/>
        <v>0.18565592389866237</v>
      </c>
    </row>
    <row r="49" spans="1:12" ht="48" customHeight="1">
      <c r="A49" s="72" t="s">
        <v>46</v>
      </c>
      <c r="B49" s="77">
        <v>15686.754249999998</v>
      </c>
      <c r="C49" s="76">
        <f>B49/$B$10*100</f>
        <v>1.327228756752055</v>
      </c>
      <c r="D49" s="76">
        <f>B49/B$39*100</f>
        <v>6.399622930942532</v>
      </c>
      <c r="E49" s="76"/>
      <c r="F49" s="76"/>
      <c r="G49" s="77">
        <v>18231.936541000003</v>
      </c>
      <c r="H49" s="76">
        <f t="shared" si="7"/>
        <v>1.3283742470673954</v>
      </c>
      <c r="I49" s="76">
        <f t="shared" si="8"/>
        <v>6.393841307219662</v>
      </c>
      <c r="J49" s="76"/>
      <c r="K49" s="76">
        <f t="shared" si="9"/>
        <v>2545.1822910000046</v>
      </c>
      <c r="L49" s="78">
        <f t="shared" si="10"/>
        <v>0.16225040887601105</v>
      </c>
    </row>
    <row r="50" spans="1:12" ht="21" customHeight="1">
      <c r="A50" s="72" t="s">
        <v>47</v>
      </c>
      <c r="B50" s="73">
        <v>4398.74</v>
      </c>
      <c r="C50" s="73">
        <f t="shared" si="6"/>
        <v>0.3721696743910893</v>
      </c>
      <c r="D50" s="73">
        <f t="shared" si="11"/>
        <v>1.794525299665108</v>
      </c>
      <c r="E50" s="73"/>
      <c r="F50" s="73"/>
      <c r="G50" s="74">
        <v>5377.321865999999</v>
      </c>
      <c r="H50" s="73">
        <f t="shared" si="7"/>
        <v>0.39179029989071035</v>
      </c>
      <c r="I50" s="73">
        <f t="shared" si="8"/>
        <v>1.8857976272420984</v>
      </c>
      <c r="J50" s="73"/>
      <c r="K50" s="73">
        <f t="shared" si="9"/>
        <v>978.5818659999995</v>
      </c>
      <c r="L50" s="75">
        <f t="shared" si="10"/>
        <v>0.22246867648462954</v>
      </c>
    </row>
    <row r="51" spans="1:12" ht="48" customHeight="1">
      <c r="A51" s="72" t="s">
        <v>48</v>
      </c>
      <c r="B51" s="73"/>
      <c r="C51" s="73"/>
      <c r="D51" s="73"/>
      <c r="E51" s="73"/>
      <c r="F51" s="73"/>
      <c r="G51" s="74">
        <v>27.27497</v>
      </c>
      <c r="H51" s="73">
        <f aca="true" t="shared" si="12" ref="H51:H56">G51/$G$10*100</f>
        <v>0.001987247358834244</v>
      </c>
      <c r="I51" s="73">
        <f aca="true" t="shared" si="13" ref="I51:I56">G51/G$39*100</f>
        <v>0.00956518411782558</v>
      </c>
      <c r="J51" s="73"/>
      <c r="K51" s="73">
        <f t="shared" si="9"/>
        <v>27.27497</v>
      </c>
      <c r="L51" s="75"/>
    </row>
    <row r="52" spans="1:12" ht="35.25" customHeight="1">
      <c r="A52" s="72" t="s">
        <v>49</v>
      </c>
      <c r="B52" s="48"/>
      <c r="C52" s="48"/>
      <c r="D52" s="48"/>
      <c r="E52" s="48"/>
      <c r="F52" s="48"/>
      <c r="G52" s="74">
        <v>4.98</v>
      </c>
      <c r="H52" s="73">
        <f t="shared" si="12"/>
        <v>0.00036284153005464485</v>
      </c>
      <c r="I52" s="73">
        <f t="shared" si="13"/>
        <v>0.0017464590027696234</v>
      </c>
      <c r="J52" s="73"/>
      <c r="K52" s="73">
        <f t="shared" si="9"/>
        <v>4.98</v>
      </c>
      <c r="L52" s="75"/>
    </row>
    <row r="53" spans="1:12" ht="38.25" customHeight="1">
      <c r="A53" s="72" t="s">
        <v>50</v>
      </c>
      <c r="B53" s="76">
        <v>391.10734</v>
      </c>
      <c r="C53" s="76">
        <f>B53/$B$10*100</f>
        <v>0.03309090589117908</v>
      </c>
      <c r="D53" s="62">
        <f t="shared" si="11"/>
        <v>0.15955751340491217</v>
      </c>
      <c r="E53" s="62"/>
      <c r="F53" s="62"/>
      <c r="G53" s="70">
        <v>280.24300000000005</v>
      </c>
      <c r="H53" s="62">
        <f t="shared" si="12"/>
        <v>0.020418433515482698</v>
      </c>
      <c r="I53" s="62">
        <f t="shared" si="13"/>
        <v>0.09827970086609791</v>
      </c>
      <c r="J53" s="62"/>
      <c r="K53" s="62">
        <f t="shared" si="9"/>
        <v>-110.86433999999997</v>
      </c>
      <c r="L53" s="78">
        <f>G53/B53-1</f>
        <v>-0.2834626933874469</v>
      </c>
    </row>
    <row r="54" spans="1:12" s="44" customFormat="1" ht="19.5" customHeight="1">
      <c r="A54" s="68" t="s">
        <v>51</v>
      </c>
      <c r="B54" s="70">
        <v>12868.956269999999</v>
      </c>
      <c r="C54" s="62">
        <f>B54/$B$10*100</f>
        <v>1.0888198131189992</v>
      </c>
      <c r="D54" s="62">
        <f>B54/B$39*100</f>
        <v>5.250064247216002</v>
      </c>
      <c r="E54" s="62"/>
      <c r="F54" s="62"/>
      <c r="G54" s="70">
        <v>13291.67965</v>
      </c>
      <c r="H54" s="62">
        <f t="shared" si="12"/>
        <v>0.9684283897996356</v>
      </c>
      <c r="I54" s="62">
        <f t="shared" si="13"/>
        <v>4.661319997323754</v>
      </c>
      <c r="J54" s="62"/>
      <c r="K54" s="62">
        <f t="shared" si="9"/>
        <v>422.72338000000127</v>
      </c>
      <c r="L54" s="71">
        <f>G54/B54-1</f>
        <v>0.03284830340013278</v>
      </c>
    </row>
    <row r="55" spans="1:12" ht="19.5" customHeight="1">
      <c r="A55" s="68" t="s">
        <v>31</v>
      </c>
      <c r="B55" s="73">
        <v>0</v>
      </c>
      <c r="C55" s="62">
        <f t="shared" si="6"/>
        <v>0</v>
      </c>
      <c r="D55" s="62">
        <f t="shared" si="11"/>
        <v>0</v>
      </c>
      <c r="E55" s="62"/>
      <c r="F55" s="62"/>
      <c r="G55" s="70">
        <v>0</v>
      </c>
      <c r="H55" s="62">
        <f t="shared" si="12"/>
        <v>0</v>
      </c>
      <c r="I55" s="62">
        <f t="shared" si="13"/>
        <v>0</v>
      </c>
      <c r="J55" s="62"/>
      <c r="K55" s="62">
        <f t="shared" si="9"/>
        <v>0</v>
      </c>
      <c r="L55" s="71"/>
    </row>
    <row r="56" spans="1:12" s="44" customFormat="1" ht="32.25" customHeight="1">
      <c r="A56" s="80" t="s">
        <v>52</v>
      </c>
      <c r="B56" s="76">
        <v>-1207.4796469999999</v>
      </c>
      <c r="C56" s="62">
        <f>B56/$B$10*100</f>
        <v>-0.10216273456895779</v>
      </c>
      <c r="D56" s="62">
        <f t="shared" si="11"/>
        <v>-0.4926076047623169</v>
      </c>
      <c r="E56" s="62"/>
      <c r="F56" s="62"/>
      <c r="G56" s="70">
        <v>-1767.3750360000001</v>
      </c>
      <c r="H56" s="62">
        <f t="shared" si="12"/>
        <v>-0.12877049442622954</v>
      </c>
      <c r="I56" s="62">
        <f t="shared" si="13"/>
        <v>-0.6198088439543148</v>
      </c>
      <c r="J56" s="62"/>
      <c r="K56" s="62">
        <f t="shared" si="9"/>
        <v>-559.8953890000003</v>
      </c>
      <c r="L56" s="71">
        <f>G56/B56-1</f>
        <v>0.46368929728220953</v>
      </c>
    </row>
    <row r="57" spans="1:12" s="44" customFormat="1" ht="7.5" customHeight="1">
      <c r="A57" s="81"/>
      <c r="B57" s="82"/>
      <c r="C57" s="42"/>
      <c r="D57" s="42"/>
      <c r="E57" s="42"/>
      <c r="F57" s="42"/>
      <c r="G57" s="57"/>
      <c r="H57" s="42"/>
      <c r="I57" s="42"/>
      <c r="J57" s="42"/>
      <c r="K57" s="62"/>
      <c r="L57" s="71"/>
    </row>
    <row r="58" spans="1:12" s="29" customFormat="1" ht="21" customHeight="1" thickBot="1">
      <c r="A58" s="83" t="s">
        <v>53</v>
      </c>
      <c r="B58" s="84">
        <f>B12-B39</f>
        <v>-33973.31184635003</v>
      </c>
      <c r="C58" s="85">
        <f>B58/$B$10*100</f>
        <v>-2.8744223136268627</v>
      </c>
      <c r="D58" s="84">
        <v>0</v>
      </c>
      <c r="E58" s="84"/>
      <c r="F58" s="86"/>
      <c r="G58" s="84">
        <f>G12-G39</f>
        <v>-26693.218150470027</v>
      </c>
      <c r="H58" s="85">
        <f>G58/$G$10*100</f>
        <v>-1.9448610674295101</v>
      </c>
      <c r="I58" s="87">
        <v>0</v>
      </c>
      <c r="J58" s="86"/>
      <c r="K58" s="84">
        <f>G58-B58</f>
        <v>7280.093695880001</v>
      </c>
      <c r="L58" s="88"/>
    </row>
    <row r="59" spans="1:12" s="29" customFormat="1" ht="12.75" customHeight="1">
      <c r="A59" s="89"/>
      <c r="B59" s="62"/>
      <c r="C59" s="90"/>
      <c r="D59" s="62"/>
      <c r="E59" s="62"/>
      <c r="F59" s="79"/>
      <c r="G59" s="62"/>
      <c r="H59" s="90"/>
      <c r="I59" s="76"/>
      <c r="J59" s="79"/>
      <c r="K59" s="62"/>
      <c r="L59" s="43"/>
    </row>
    <row r="60" spans="7:11" ht="19.5" customHeight="1">
      <c r="G60" s="91"/>
      <c r="H60" s="91"/>
      <c r="I60" s="91"/>
      <c r="J60" s="91"/>
      <c r="K60" s="91"/>
    </row>
    <row r="61" spans="7:11" ht="19.5" customHeight="1">
      <c r="G61" s="91"/>
      <c r="H61" s="91"/>
      <c r="I61" s="91"/>
      <c r="J61" s="91"/>
      <c r="K61" s="91"/>
    </row>
    <row r="62" spans="7:11" ht="19.5" customHeight="1">
      <c r="G62" s="91"/>
      <c r="H62" s="91"/>
      <c r="I62" s="91"/>
      <c r="J62" s="91"/>
      <c r="K62" s="91"/>
    </row>
    <row r="63" spans="7:11" ht="19.5" customHeight="1">
      <c r="G63" s="91"/>
      <c r="H63" s="91"/>
      <c r="I63" s="91"/>
      <c r="J63" s="91"/>
      <c r="K63" s="91"/>
    </row>
    <row r="64" spans="7:11" ht="19.5" customHeight="1">
      <c r="G64" s="91"/>
      <c r="H64" s="91"/>
      <c r="I64" s="91"/>
      <c r="J64" s="91"/>
      <c r="K64" s="91"/>
    </row>
    <row r="65" spans="7:11" ht="19.5" customHeight="1">
      <c r="G65" s="91"/>
      <c r="H65" s="91"/>
      <c r="I65" s="91"/>
      <c r="J65" s="91"/>
      <c r="K65" s="91"/>
    </row>
    <row r="66" spans="7:11" ht="19.5" customHeight="1">
      <c r="G66" s="91"/>
      <c r="H66" s="91"/>
      <c r="I66" s="91"/>
      <c r="J66" s="91"/>
      <c r="K66" s="91"/>
    </row>
    <row r="67" spans="7:11" ht="19.5" customHeight="1">
      <c r="G67" s="91"/>
      <c r="H67" s="91"/>
      <c r="I67" s="91"/>
      <c r="J67" s="91"/>
      <c r="K67" s="91"/>
    </row>
    <row r="68" spans="7:11" ht="19.5" customHeight="1">
      <c r="G68" s="91"/>
      <c r="H68" s="91"/>
      <c r="I68" s="91"/>
      <c r="J68" s="91"/>
      <c r="K68" s="91"/>
    </row>
    <row r="69" spans="7:11" ht="19.5" customHeight="1">
      <c r="G69" s="91"/>
      <c r="H69" s="91"/>
      <c r="I69" s="91"/>
      <c r="J69" s="91"/>
      <c r="K69" s="91"/>
    </row>
    <row r="70" spans="7:11" ht="19.5" customHeight="1">
      <c r="G70" s="91"/>
      <c r="H70" s="91"/>
      <c r="I70" s="91"/>
      <c r="J70" s="91"/>
      <c r="K70" s="91"/>
    </row>
    <row r="71" spans="7:11" ht="19.5" customHeight="1">
      <c r="G71" s="91"/>
      <c r="H71" s="91"/>
      <c r="I71" s="91"/>
      <c r="J71" s="91"/>
      <c r="K71" s="91"/>
    </row>
    <row r="72" spans="7:11" ht="19.5" customHeight="1">
      <c r="G72" s="91"/>
      <c r="H72" s="91"/>
      <c r="I72" s="91"/>
      <c r="J72" s="91"/>
      <c r="K72" s="91"/>
    </row>
    <row r="73" spans="7:11" ht="19.5" customHeight="1">
      <c r="G73" s="91"/>
      <c r="H73" s="91"/>
      <c r="I73" s="91"/>
      <c r="J73" s="91"/>
      <c r="K73" s="91"/>
    </row>
    <row r="74" spans="7:11" ht="19.5" customHeight="1">
      <c r="G74" s="91"/>
      <c r="H74" s="91"/>
      <c r="I74" s="91"/>
      <c r="J74" s="91"/>
      <c r="K74" s="91"/>
    </row>
    <row r="75" spans="7:11" ht="19.5" customHeight="1">
      <c r="G75" s="91"/>
      <c r="H75" s="91"/>
      <c r="I75" s="91"/>
      <c r="J75" s="91"/>
      <c r="K75" s="91"/>
    </row>
    <row r="76" spans="7:11" ht="19.5" customHeight="1">
      <c r="G76" s="91"/>
      <c r="H76" s="91"/>
      <c r="I76" s="91"/>
      <c r="J76" s="91"/>
      <c r="K76" s="91"/>
    </row>
    <row r="77" spans="7:11" ht="19.5" customHeight="1">
      <c r="G77" s="91"/>
      <c r="H77" s="91"/>
      <c r="I77" s="91"/>
      <c r="J77" s="91"/>
      <c r="K77" s="91"/>
    </row>
    <row r="78" spans="7:11" ht="19.5" customHeight="1">
      <c r="G78" s="91"/>
      <c r="H78" s="91"/>
      <c r="I78" s="91"/>
      <c r="J78" s="91"/>
      <c r="K78" s="91"/>
    </row>
    <row r="79" spans="7:11" ht="19.5" customHeight="1">
      <c r="G79" s="91"/>
      <c r="H79" s="91"/>
      <c r="I79" s="91"/>
      <c r="J79" s="91"/>
      <c r="K79" s="91"/>
    </row>
    <row r="80" spans="7:11" ht="19.5" customHeight="1">
      <c r="G80" s="91"/>
      <c r="H80" s="91"/>
      <c r="I80" s="91"/>
      <c r="J80" s="91"/>
      <c r="K80" s="91"/>
    </row>
    <row r="81" spans="7:11" ht="19.5" customHeight="1">
      <c r="G81" s="91"/>
      <c r="H81" s="91"/>
      <c r="I81" s="91"/>
      <c r="J81" s="91"/>
      <c r="K81" s="91"/>
    </row>
    <row r="82" spans="7:11" ht="19.5" customHeight="1">
      <c r="G82" s="91"/>
      <c r="H82" s="91"/>
      <c r="I82" s="91"/>
      <c r="J82" s="91"/>
      <c r="K82" s="91"/>
    </row>
    <row r="83" spans="7:11" ht="19.5" customHeight="1">
      <c r="G83" s="91"/>
      <c r="H83" s="91"/>
      <c r="I83" s="91"/>
      <c r="J83" s="91"/>
      <c r="K83" s="91"/>
    </row>
    <row r="84" spans="7:11" ht="19.5" customHeight="1">
      <c r="G84" s="91"/>
      <c r="H84" s="91"/>
      <c r="I84" s="91"/>
      <c r="J84" s="91"/>
      <c r="K84" s="91"/>
    </row>
    <row r="85" spans="7:11" ht="19.5" customHeight="1">
      <c r="G85" s="91"/>
      <c r="H85" s="91"/>
      <c r="I85" s="91"/>
      <c r="J85" s="91"/>
      <c r="K85" s="91"/>
    </row>
    <row r="86" spans="7:11" ht="19.5" customHeight="1">
      <c r="G86" s="91"/>
      <c r="H86" s="91"/>
      <c r="I86" s="91"/>
      <c r="J86" s="91"/>
      <c r="K86" s="91"/>
    </row>
    <row r="87" spans="7:11" ht="19.5" customHeight="1">
      <c r="G87" s="91"/>
      <c r="H87" s="91"/>
      <c r="I87" s="91"/>
      <c r="J87" s="91"/>
      <c r="K87" s="91"/>
    </row>
    <row r="88" spans="7:11" ht="19.5" customHeight="1">
      <c r="G88" s="91"/>
      <c r="H88" s="91"/>
      <c r="I88" s="91"/>
      <c r="J88" s="91"/>
      <c r="K88" s="91"/>
    </row>
    <row r="89" spans="7:11" ht="19.5" customHeight="1">
      <c r="G89" s="91"/>
      <c r="H89" s="91"/>
      <c r="I89" s="91"/>
      <c r="J89" s="91"/>
      <c r="K89" s="91"/>
    </row>
    <row r="90" spans="7:11" ht="19.5" customHeight="1">
      <c r="G90" s="91"/>
      <c r="H90" s="91"/>
      <c r="I90" s="91"/>
      <c r="J90" s="91"/>
      <c r="K90" s="91"/>
    </row>
    <row r="91" spans="7:11" ht="19.5" customHeight="1">
      <c r="G91" s="91"/>
      <c r="H91" s="91"/>
      <c r="I91" s="91"/>
      <c r="J91" s="91"/>
      <c r="K91" s="91"/>
    </row>
    <row r="92" spans="7:11" ht="19.5" customHeight="1">
      <c r="G92" s="91"/>
      <c r="H92" s="91"/>
      <c r="I92" s="91"/>
      <c r="J92" s="91"/>
      <c r="K92" s="91"/>
    </row>
    <row r="93" spans="7:11" ht="19.5" customHeight="1">
      <c r="G93" s="91"/>
      <c r="H93" s="91"/>
      <c r="I93" s="91"/>
      <c r="J93" s="91"/>
      <c r="K93" s="91"/>
    </row>
    <row r="94" spans="7:11" ht="19.5" customHeight="1">
      <c r="G94" s="91"/>
      <c r="H94" s="91"/>
      <c r="I94" s="91"/>
      <c r="J94" s="91"/>
      <c r="K94" s="91"/>
    </row>
    <row r="95" spans="7:11" ht="19.5" customHeight="1">
      <c r="G95" s="91"/>
      <c r="H95" s="91"/>
      <c r="I95" s="91"/>
      <c r="J95" s="91"/>
      <c r="K95" s="91"/>
    </row>
    <row r="96" spans="7:11" ht="19.5" customHeight="1">
      <c r="G96" s="91"/>
      <c r="H96" s="91"/>
      <c r="I96" s="91"/>
      <c r="J96" s="91"/>
      <c r="K96" s="91"/>
    </row>
    <row r="97" spans="7:11" ht="19.5" customHeight="1">
      <c r="G97" s="91"/>
      <c r="H97" s="91"/>
      <c r="I97" s="91"/>
      <c r="J97" s="91"/>
      <c r="K97" s="91"/>
    </row>
    <row r="98" spans="7:11" ht="19.5" customHeight="1">
      <c r="G98" s="91"/>
      <c r="H98" s="91"/>
      <c r="I98" s="91"/>
      <c r="J98" s="91"/>
      <c r="K98" s="91"/>
    </row>
    <row r="99" spans="7:11" ht="19.5" customHeight="1">
      <c r="G99" s="91"/>
      <c r="H99" s="91"/>
      <c r="I99" s="91"/>
      <c r="J99" s="91"/>
      <c r="K99" s="91"/>
    </row>
    <row r="100" spans="7:11" ht="19.5" customHeight="1">
      <c r="G100" s="91"/>
      <c r="H100" s="91"/>
      <c r="I100" s="91"/>
      <c r="J100" s="91"/>
      <c r="K100" s="91"/>
    </row>
    <row r="101" spans="7:11" ht="19.5" customHeight="1">
      <c r="G101" s="91"/>
      <c r="H101" s="91"/>
      <c r="I101" s="91"/>
      <c r="J101" s="91"/>
      <c r="K101" s="91"/>
    </row>
    <row r="102" spans="7:11" ht="19.5" customHeight="1">
      <c r="G102" s="91"/>
      <c r="H102" s="91"/>
      <c r="I102" s="91"/>
      <c r="J102" s="91"/>
      <c r="K102" s="91"/>
    </row>
    <row r="103" spans="7:11" ht="19.5" customHeight="1">
      <c r="G103" s="91"/>
      <c r="H103" s="91"/>
      <c r="I103" s="91"/>
      <c r="J103" s="91"/>
      <c r="K103" s="91"/>
    </row>
    <row r="104" spans="7:11" ht="19.5" customHeight="1">
      <c r="G104" s="91"/>
      <c r="H104" s="91"/>
      <c r="I104" s="91"/>
      <c r="J104" s="91"/>
      <c r="K104" s="91"/>
    </row>
    <row r="105" spans="7:11" ht="19.5" customHeight="1">
      <c r="G105" s="91"/>
      <c r="H105" s="91"/>
      <c r="I105" s="91"/>
      <c r="J105" s="91"/>
      <c r="K105" s="91"/>
    </row>
    <row r="106" spans="7:11" ht="19.5" customHeight="1">
      <c r="G106" s="91"/>
      <c r="H106" s="91"/>
      <c r="I106" s="91"/>
      <c r="J106" s="91"/>
      <c r="K106" s="91"/>
    </row>
    <row r="107" spans="7:11" ht="19.5" customHeight="1">
      <c r="G107" s="91"/>
      <c r="H107" s="91"/>
      <c r="I107" s="91"/>
      <c r="J107" s="91"/>
      <c r="K107" s="91"/>
    </row>
    <row r="108" spans="7:11" ht="19.5" customHeight="1">
      <c r="G108" s="91"/>
      <c r="H108" s="91"/>
      <c r="I108" s="91"/>
      <c r="J108" s="91"/>
      <c r="K108" s="91"/>
    </row>
    <row r="109" spans="7:11" ht="19.5" customHeight="1">
      <c r="G109" s="91"/>
      <c r="H109" s="91"/>
      <c r="I109" s="91"/>
      <c r="J109" s="91"/>
      <c r="K109" s="91"/>
    </row>
    <row r="110" spans="7:11" ht="19.5" customHeight="1">
      <c r="G110" s="91"/>
      <c r="H110" s="91"/>
      <c r="I110" s="91"/>
      <c r="J110" s="91"/>
      <c r="K110" s="91"/>
    </row>
    <row r="111" spans="7:11" ht="19.5" customHeight="1">
      <c r="G111" s="91"/>
      <c r="H111" s="91"/>
      <c r="I111" s="91"/>
      <c r="J111" s="91"/>
      <c r="K111" s="91"/>
    </row>
    <row r="112" spans="7:11" ht="19.5" customHeight="1">
      <c r="G112" s="91"/>
      <c r="H112" s="91"/>
      <c r="I112" s="91"/>
      <c r="J112" s="91"/>
      <c r="K112" s="91"/>
    </row>
    <row r="113" spans="7:11" ht="19.5" customHeight="1">
      <c r="G113" s="91"/>
      <c r="H113" s="91"/>
      <c r="I113" s="91"/>
      <c r="J113" s="91"/>
      <c r="K113" s="91"/>
    </row>
    <row r="114" spans="7:11" ht="19.5" customHeight="1">
      <c r="G114" s="91"/>
      <c r="H114" s="91"/>
      <c r="I114" s="91"/>
      <c r="J114" s="91"/>
      <c r="K114" s="91"/>
    </row>
    <row r="115" spans="7:11" ht="19.5" customHeight="1">
      <c r="G115" s="91"/>
      <c r="H115" s="91"/>
      <c r="I115" s="91"/>
      <c r="J115" s="91"/>
      <c r="K115" s="91"/>
    </row>
    <row r="116" spans="7:11" ht="19.5" customHeight="1">
      <c r="G116" s="91"/>
      <c r="H116" s="91"/>
      <c r="I116" s="91"/>
      <c r="J116" s="91"/>
      <c r="K116" s="91"/>
    </row>
    <row r="117" spans="7:11" ht="19.5" customHeight="1">
      <c r="G117" s="91"/>
      <c r="H117" s="91"/>
      <c r="I117" s="91"/>
      <c r="J117" s="91"/>
      <c r="K117" s="91"/>
    </row>
    <row r="118" spans="7:11" ht="19.5" customHeight="1">
      <c r="G118" s="91"/>
      <c r="H118" s="91"/>
      <c r="I118" s="91"/>
      <c r="J118" s="91"/>
      <c r="K118" s="91"/>
    </row>
    <row r="119" spans="7:11" ht="19.5" customHeight="1">
      <c r="G119" s="91"/>
      <c r="H119" s="91"/>
      <c r="I119" s="91"/>
      <c r="J119" s="91"/>
      <c r="K119" s="91"/>
    </row>
    <row r="120" spans="7:11" ht="19.5" customHeight="1">
      <c r="G120" s="91"/>
      <c r="H120" s="91"/>
      <c r="I120" s="91"/>
      <c r="J120" s="91"/>
      <c r="K120" s="91"/>
    </row>
    <row r="121" spans="7:11" ht="19.5" customHeight="1">
      <c r="G121" s="91"/>
      <c r="H121" s="91"/>
      <c r="I121" s="91"/>
      <c r="J121" s="91"/>
      <c r="K121" s="91"/>
    </row>
    <row r="122" spans="7:11" ht="19.5" customHeight="1">
      <c r="G122" s="91"/>
      <c r="H122" s="91"/>
      <c r="I122" s="91"/>
      <c r="J122" s="91"/>
      <c r="K122" s="91"/>
    </row>
    <row r="123" spans="7:11" ht="19.5" customHeight="1">
      <c r="G123" s="91"/>
      <c r="H123" s="91"/>
      <c r="I123" s="91"/>
      <c r="J123" s="91"/>
      <c r="K123" s="91"/>
    </row>
    <row r="124" spans="7:11" ht="19.5" customHeight="1">
      <c r="G124" s="91"/>
      <c r="H124" s="91"/>
      <c r="I124" s="91"/>
      <c r="J124" s="91"/>
      <c r="K124" s="91"/>
    </row>
    <row r="125" spans="7:11" ht="19.5" customHeight="1">
      <c r="G125" s="91"/>
      <c r="H125" s="91"/>
      <c r="I125" s="91"/>
      <c r="J125" s="91"/>
      <c r="K125" s="91"/>
    </row>
    <row r="126" spans="7:11" ht="19.5" customHeight="1">
      <c r="G126" s="91"/>
      <c r="H126" s="91"/>
      <c r="I126" s="91"/>
      <c r="J126" s="91"/>
      <c r="K126" s="91"/>
    </row>
    <row r="127" spans="7:11" ht="19.5" customHeight="1">
      <c r="G127" s="91"/>
      <c r="H127" s="91"/>
      <c r="I127" s="91"/>
      <c r="J127" s="91"/>
      <c r="K127" s="91"/>
    </row>
    <row r="128" spans="7:11" ht="19.5" customHeight="1">
      <c r="G128" s="91"/>
      <c r="H128" s="91"/>
      <c r="I128" s="91"/>
      <c r="J128" s="91"/>
      <c r="K128" s="91"/>
    </row>
    <row r="129" spans="7:11" ht="19.5" customHeight="1">
      <c r="G129" s="91"/>
      <c r="H129" s="91"/>
      <c r="I129" s="91"/>
      <c r="J129" s="91"/>
      <c r="K129" s="91"/>
    </row>
    <row r="130" spans="7:11" ht="19.5" customHeight="1">
      <c r="G130" s="91"/>
      <c r="H130" s="91"/>
      <c r="I130" s="91"/>
      <c r="J130" s="91"/>
      <c r="K130" s="91"/>
    </row>
    <row r="131" spans="7:11" ht="19.5" customHeight="1">
      <c r="G131" s="91"/>
      <c r="H131" s="91"/>
      <c r="I131" s="91"/>
      <c r="J131" s="91"/>
      <c r="K131" s="91"/>
    </row>
    <row r="132" spans="7:11" ht="19.5" customHeight="1">
      <c r="G132" s="91"/>
      <c r="H132" s="91"/>
      <c r="I132" s="91"/>
      <c r="J132" s="91"/>
      <c r="K132" s="91"/>
    </row>
    <row r="133" spans="7:11" ht="19.5" customHeight="1">
      <c r="G133" s="91"/>
      <c r="H133" s="91"/>
      <c r="I133" s="91"/>
      <c r="J133" s="91"/>
      <c r="K133" s="91"/>
    </row>
    <row r="134" spans="7:11" ht="19.5" customHeight="1">
      <c r="G134" s="91"/>
      <c r="H134" s="91"/>
      <c r="I134" s="91"/>
      <c r="J134" s="91"/>
      <c r="K134" s="91"/>
    </row>
    <row r="135" spans="7:11" ht="19.5" customHeight="1">
      <c r="G135" s="91"/>
      <c r="H135" s="91"/>
      <c r="I135" s="91"/>
      <c r="J135" s="91"/>
      <c r="K135" s="91"/>
    </row>
    <row r="136" spans="7:11" ht="19.5" customHeight="1">
      <c r="G136" s="91"/>
      <c r="H136" s="91"/>
      <c r="I136" s="91"/>
      <c r="J136" s="91"/>
      <c r="K136" s="91"/>
    </row>
    <row r="137" spans="7:11" ht="19.5" customHeight="1">
      <c r="G137" s="91"/>
      <c r="H137" s="91"/>
      <c r="I137" s="91"/>
      <c r="J137" s="91"/>
      <c r="K137" s="91"/>
    </row>
    <row r="138" spans="7:11" ht="19.5" customHeight="1">
      <c r="G138" s="91"/>
      <c r="H138" s="91"/>
      <c r="I138" s="91"/>
      <c r="J138" s="91"/>
      <c r="K138" s="91"/>
    </row>
    <row r="139" spans="7:11" ht="19.5" customHeight="1">
      <c r="G139" s="91"/>
      <c r="H139" s="91"/>
      <c r="I139" s="91"/>
      <c r="J139" s="91"/>
      <c r="K139" s="91"/>
    </row>
    <row r="140" spans="7:11" ht="19.5" customHeight="1">
      <c r="G140" s="91"/>
      <c r="H140" s="91"/>
      <c r="I140" s="91"/>
      <c r="J140" s="91"/>
      <c r="K140" s="91"/>
    </row>
    <row r="141" spans="7:11" ht="19.5" customHeight="1">
      <c r="G141" s="91"/>
      <c r="H141" s="91"/>
      <c r="I141" s="91"/>
      <c r="J141" s="91"/>
      <c r="K141" s="91"/>
    </row>
    <row r="142" spans="7:11" ht="19.5" customHeight="1">
      <c r="G142" s="91"/>
      <c r="H142" s="91"/>
      <c r="I142" s="91"/>
      <c r="J142" s="91"/>
      <c r="K142" s="91"/>
    </row>
    <row r="143" spans="7:11" ht="19.5" customHeight="1">
      <c r="G143" s="91"/>
      <c r="H143" s="91"/>
      <c r="I143" s="91"/>
      <c r="J143" s="91"/>
      <c r="K143" s="91"/>
    </row>
    <row r="144" spans="7:11" ht="19.5" customHeight="1">
      <c r="G144" s="91"/>
      <c r="H144" s="91"/>
      <c r="I144" s="91"/>
      <c r="J144" s="91"/>
      <c r="K144" s="91"/>
    </row>
    <row r="145" spans="7:11" ht="19.5" customHeight="1">
      <c r="G145" s="91"/>
      <c r="H145" s="91"/>
      <c r="I145" s="91"/>
      <c r="J145" s="91"/>
      <c r="K145" s="91"/>
    </row>
    <row r="146" spans="7:11" ht="19.5" customHeight="1">
      <c r="G146" s="91"/>
      <c r="H146" s="91"/>
      <c r="I146" s="91"/>
      <c r="J146" s="91"/>
      <c r="K146" s="91"/>
    </row>
    <row r="147" spans="7:11" ht="19.5" customHeight="1">
      <c r="G147" s="91"/>
      <c r="H147" s="91"/>
      <c r="I147" s="91"/>
      <c r="J147" s="91"/>
      <c r="K147" s="91"/>
    </row>
    <row r="148" spans="7:11" ht="19.5" customHeight="1">
      <c r="G148" s="91"/>
      <c r="H148" s="91"/>
      <c r="I148" s="91"/>
      <c r="J148" s="91"/>
      <c r="K148" s="91"/>
    </row>
    <row r="149" spans="7:11" ht="19.5" customHeight="1">
      <c r="G149" s="91"/>
      <c r="H149" s="91"/>
      <c r="I149" s="91"/>
      <c r="J149" s="91"/>
      <c r="K149" s="91"/>
    </row>
    <row r="150" spans="7:11" ht="19.5" customHeight="1">
      <c r="G150" s="91"/>
      <c r="H150" s="91"/>
      <c r="I150" s="91"/>
      <c r="J150" s="91"/>
      <c r="K150" s="91"/>
    </row>
    <row r="151" spans="7:11" ht="19.5" customHeight="1">
      <c r="G151" s="91"/>
      <c r="H151" s="91"/>
      <c r="I151" s="91"/>
      <c r="J151" s="91"/>
      <c r="K151" s="91"/>
    </row>
    <row r="152" spans="7:11" ht="19.5" customHeight="1">
      <c r="G152" s="91"/>
      <c r="H152" s="91"/>
      <c r="I152" s="91"/>
      <c r="J152" s="91"/>
      <c r="K152" s="91"/>
    </row>
    <row r="153" spans="7:11" ht="19.5" customHeight="1">
      <c r="G153" s="91"/>
      <c r="H153" s="91"/>
      <c r="I153" s="91"/>
      <c r="J153" s="91"/>
      <c r="K153" s="91"/>
    </row>
    <row r="154" spans="7:11" ht="19.5" customHeight="1">
      <c r="G154" s="91"/>
      <c r="H154" s="91"/>
      <c r="I154" s="91"/>
      <c r="J154" s="91"/>
      <c r="K154" s="91"/>
    </row>
    <row r="155" spans="7:11" ht="19.5" customHeight="1">
      <c r="G155" s="91"/>
      <c r="H155" s="91"/>
      <c r="I155" s="91"/>
      <c r="J155" s="91"/>
      <c r="K155" s="91"/>
    </row>
    <row r="156" spans="7:11" ht="19.5" customHeight="1">
      <c r="G156" s="91"/>
      <c r="H156" s="91"/>
      <c r="I156" s="91"/>
      <c r="J156" s="91"/>
      <c r="K156" s="91"/>
    </row>
    <row r="157" spans="7:11" ht="19.5" customHeight="1">
      <c r="G157" s="91"/>
      <c r="H157" s="91"/>
      <c r="I157" s="91"/>
      <c r="J157" s="91"/>
      <c r="K157" s="91"/>
    </row>
    <row r="158" spans="7:11" ht="19.5" customHeight="1">
      <c r="G158" s="91"/>
      <c r="H158" s="91"/>
      <c r="I158" s="91"/>
      <c r="J158" s="91"/>
      <c r="K158" s="91"/>
    </row>
    <row r="159" spans="7:11" ht="19.5" customHeight="1">
      <c r="G159" s="91"/>
      <c r="H159" s="91"/>
      <c r="I159" s="91"/>
      <c r="J159" s="91"/>
      <c r="K159" s="91"/>
    </row>
    <row r="160" spans="7:11" ht="19.5" customHeight="1">
      <c r="G160" s="91"/>
      <c r="H160" s="91"/>
      <c r="I160" s="91"/>
      <c r="J160" s="91"/>
      <c r="K160" s="91"/>
    </row>
    <row r="161" spans="7:11" ht="19.5" customHeight="1">
      <c r="G161" s="91"/>
      <c r="H161" s="91"/>
      <c r="I161" s="91"/>
      <c r="J161" s="91"/>
      <c r="K161" s="91"/>
    </row>
    <row r="162" spans="7:11" ht="19.5" customHeight="1">
      <c r="G162" s="91"/>
      <c r="H162" s="91"/>
      <c r="I162" s="91"/>
      <c r="J162" s="91"/>
      <c r="K162" s="91"/>
    </row>
    <row r="163" spans="7:11" ht="19.5" customHeight="1">
      <c r="G163" s="91"/>
      <c r="H163" s="91"/>
      <c r="I163" s="91"/>
      <c r="J163" s="91"/>
      <c r="K163" s="91"/>
    </row>
    <row r="164" spans="7:11" ht="19.5" customHeight="1">
      <c r="G164" s="91"/>
      <c r="H164" s="91"/>
      <c r="I164" s="91"/>
      <c r="J164" s="91"/>
      <c r="K164" s="91"/>
    </row>
    <row r="165" spans="7:11" ht="19.5" customHeight="1">
      <c r="G165" s="91"/>
      <c r="H165" s="91"/>
      <c r="I165" s="91"/>
      <c r="J165" s="91"/>
      <c r="K165" s="91"/>
    </row>
    <row r="166" spans="7:11" ht="19.5" customHeight="1">
      <c r="G166" s="91"/>
      <c r="H166" s="91"/>
      <c r="I166" s="91"/>
      <c r="J166" s="91"/>
      <c r="K166" s="91"/>
    </row>
    <row r="167" spans="7:11" ht="19.5" customHeight="1">
      <c r="G167" s="91"/>
      <c r="H167" s="91"/>
      <c r="I167" s="91"/>
      <c r="J167" s="91"/>
      <c r="K167" s="91"/>
    </row>
    <row r="168" spans="7:11" ht="19.5" customHeight="1">
      <c r="G168" s="91"/>
      <c r="H168" s="91"/>
      <c r="I168" s="91"/>
      <c r="J168" s="91"/>
      <c r="K168" s="91"/>
    </row>
    <row r="169" spans="7:11" ht="19.5" customHeight="1">
      <c r="G169" s="91"/>
      <c r="H169" s="91"/>
      <c r="I169" s="91"/>
      <c r="J169" s="91"/>
      <c r="K169" s="91"/>
    </row>
    <row r="170" spans="7:11" ht="19.5" customHeight="1">
      <c r="G170" s="91"/>
      <c r="H170" s="91"/>
      <c r="I170" s="91"/>
      <c r="J170" s="91"/>
      <c r="K170" s="91"/>
    </row>
    <row r="171" spans="7:11" ht="19.5" customHeight="1">
      <c r="G171" s="91"/>
      <c r="H171" s="91"/>
      <c r="I171" s="91"/>
      <c r="J171" s="91"/>
      <c r="K171" s="91"/>
    </row>
    <row r="172" spans="7:11" ht="19.5" customHeight="1">
      <c r="G172" s="91"/>
      <c r="H172" s="91"/>
      <c r="I172" s="91"/>
      <c r="J172" s="91"/>
      <c r="K172" s="91"/>
    </row>
    <row r="173" spans="7:11" ht="19.5" customHeight="1">
      <c r="G173" s="91"/>
      <c r="H173" s="91"/>
      <c r="I173" s="91"/>
      <c r="J173" s="91"/>
      <c r="K173" s="91"/>
    </row>
    <row r="174" spans="7:11" ht="19.5" customHeight="1">
      <c r="G174" s="91"/>
      <c r="H174" s="91"/>
      <c r="I174" s="91"/>
      <c r="J174" s="91"/>
      <c r="K174" s="91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2022-08-24T12:01:28Z</cp:lastPrinted>
  <dcterms:created xsi:type="dcterms:W3CDTF">2022-08-24T11:58:16Z</dcterms:created>
  <dcterms:modified xsi:type="dcterms:W3CDTF">2022-08-24T12:08:10Z</dcterms:modified>
  <cp:category/>
  <cp:version/>
  <cp:contentType/>
  <cp:contentStatus/>
</cp:coreProperties>
</file>