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<sst xmlns="http://schemas.openxmlformats.org/spreadsheetml/2006/main" count="56" uniqueCount="51">
  <si>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</si>
  <si>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</si>
  <si>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1.01.-31.01.2017
</t>
  </si>
  <si>
    <t xml:space="preserve">Realizări 1.01.-31.01.2018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</si>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</sst>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8\ianuarie%202018\BGC%20ianuarie%202018%20%20-&#238;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anuarie 2018 "/>
      <sheetName val="UAT ianuarie 2018"/>
      <sheetName val=" consolidari ianuarie"/>
      <sheetName val=" decembrie 2017  (valori)"/>
      <sheetName val="UAT decembrie 2017 (valori)"/>
      <sheetName val=" decembrie in luna"/>
      <sheetName val="noiembrie 2017(valori)"/>
      <sheetName val="UAT noiembrie 2017(valori)"/>
      <sheetName val="Sinteza - An 2"/>
      <sheetName val="2017 - 2018"/>
      <sheetName val="Sinteza - An 2 prog. 3 luni "/>
      <sheetName val="progr trim I _%.exec"/>
      <sheetName val="BGC trim. 2018 (Liliana)"/>
      <sheetName val="dob_trez"/>
      <sheetName val="SPECIAL_CNAIR"/>
      <sheetName val="CNAIR_ex"/>
      <sheetName val="Sinteza - Anexa executie progam"/>
      <sheetName val="progr.%.exec"/>
      <sheetName val="ianuarie 2017"/>
      <sheetName val="ianuarie 2017 leg"/>
      <sheetName val="bgc 2010-2020"/>
      <sheetName val="progr.%.exec (2)"/>
      <sheetName val="Program 2017-executie "/>
      <sheetName val="Sinteza-anexa program 9 luni "/>
      <sheetName val="program 9 luni .%.exec "/>
      <sheetName val="progr 6 luni % execuție  "/>
      <sheetName val="progr 6 luni % execuție   (VA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76"/>
  <sheetViews>
    <sheetView showZeros="0" tabSelected="1" view="pageBreakPreview" zoomScale="75" zoomScaleNormal="75" zoomScaleSheetLayoutView="75" zoomScalePageLayoutView="0" workbookViewId="0" topLeftCell="A1">
      <selection activeCell="K76" sqref="K76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6" t="s">
        <v>2</v>
      </c>
      <c r="C7" s="97"/>
      <c r="D7" s="97"/>
      <c r="E7" s="14"/>
      <c r="F7" s="15"/>
      <c r="G7" s="98" t="s">
        <v>3</v>
      </c>
      <c r="H7" s="99"/>
      <c r="I7" s="99"/>
      <c r="J7" s="16"/>
      <c r="K7" s="100" t="s">
        <v>4</v>
      </c>
      <c r="L7" s="96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3.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853200</v>
      </c>
      <c r="C10" s="30"/>
      <c r="D10" s="30"/>
      <c r="E10" s="30"/>
      <c r="F10" s="30"/>
      <c r="G10" s="30">
        <v>924200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10</v>
      </c>
      <c r="B12" s="36">
        <f>B13+B30+B31+B33+B34++B37+B32+B35+B36</f>
        <v>19204.33549934143</v>
      </c>
      <c r="C12" s="37">
        <f aca="true" t="shared" si="0" ref="C12:C34">B12/$B$10*100</f>
        <v>2.250859763167069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22425.287042869997</v>
      </c>
      <c r="H12" s="37">
        <f>G12/$G$10*100</f>
        <v>2.426453910719541</v>
      </c>
      <c r="I12" s="37">
        <f aca="true" t="shared" si="2" ref="I12:I36">G12/G$12*100</f>
        <v>100</v>
      </c>
      <c r="J12" s="37"/>
      <c r="K12" s="37">
        <f aca="true" t="shared" si="3" ref="K12:K28">G12-B12</f>
        <v>3220.9515435285684</v>
      </c>
      <c r="L12" s="38">
        <f aca="true" t="shared" si="4" ref="L12:L28">G12/B12-1</f>
        <v>0.1677200204942797</v>
      </c>
    </row>
    <row r="13" spans="1:12" s="43" customFormat="1" ht="24.75" customHeight="1">
      <c r="A13" s="39" t="s">
        <v>11</v>
      </c>
      <c r="B13" s="40">
        <f>B14+B27+B28</f>
        <v>19167.33409434143</v>
      </c>
      <c r="C13" s="41">
        <f>B13/$B$10*100</f>
        <v>2.2465229833967917</v>
      </c>
      <c r="D13" s="41">
        <f>B13/B$12*100</f>
        <v>99.80732785572681</v>
      </c>
      <c r="E13" s="41"/>
      <c r="F13" s="41"/>
      <c r="G13" s="40">
        <f>G14+G27+G28</f>
        <v>21358.78726187</v>
      </c>
      <c r="H13" s="41">
        <f>G13/$G$10*100</f>
        <v>2.3110568342209477</v>
      </c>
      <c r="I13" s="41">
        <f t="shared" si="2"/>
        <v>95.24420900851261</v>
      </c>
      <c r="J13" s="41"/>
      <c r="K13" s="41">
        <f t="shared" si="3"/>
        <v>2191.453167528569</v>
      </c>
      <c r="L13" s="42">
        <f t="shared" si="4"/>
        <v>0.11433270567217413</v>
      </c>
    </row>
    <row r="14" spans="1:12" s="43" customFormat="1" ht="25.5" customHeight="1">
      <c r="A14" s="44" t="s">
        <v>12</v>
      </c>
      <c r="B14" s="40">
        <f>B15+B19+B20+B25+B26</f>
        <v>11867.523930000001</v>
      </c>
      <c r="C14" s="41">
        <f>B14/$B$10*100</f>
        <v>1.39094279535865</v>
      </c>
      <c r="D14" s="41">
        <f t="shared" si="1"/>
        <v>61.79606646846475</v>
      </c>
      <c r="E14" s="41"/>
      <c r="F14" s="41"/>
      <c r="G14" s="40">
        <f>G15+G19+G20+G25+G26</f>
        <v>12593.366427</v>
      </c>
      <c r="H14" s="41">
        <f aca="true" t="shared" si="5" ref="H14:H36">G14/$G$10*100</f>
        <v>1.3626235043280677</v>
      </c>
      <c r="I14" s="41">
        <f>G14/G$12*100</f>
        <v>56.15699100272607</v>
      </c>
      <c r="J14" s="41"/>
      <c r="K14" s="41">
        <f t="shared" si="3"/>
        <v>725.8424969999996</v>
      </c>
      <c r="L14" s="42">
        <f t="shared" si="4"/>
        <v>0.06116208412819257</v>
      </c>
    </row>
    <row r="15" spans="1:12" s="43" customFormat="1" ht="40.5" customHeight="1">
      <c r="A15" s="45" t="s">
        <v>13</v>
      </c>
      <c r="B15" s="40">
        <f>B16+B17+B18</f>
        <v>3362.7192400000004</v>
      </c>
      <c r="C15" s="41">
        <f t="shared" si="0"/>
        <v>0.39413024378809197</v>
      </c>
      <c r="D15" s="41">
        <f t="shared" si="1"/>
        <v>17.510208776113696</v>
      </c>
      <c r="E15" s="41"/>
      <c r="F15" s="41"/>
      <c r="G15" s="40">
        <f>G16+G17+G18</f>
        <v>3822.374427</v>
      </c>
      <c r="H15" s="41">
        <f t="shared" si="5"/>
        <v>0.4135873649642935</v>
      </c>
      <c r="I15" s="41">
        <f t="shared" si="2"/>
        <v>17.044929769205805</v>
      </c>
      <c r="J15" s="41"/>
      <c r="K15" s="41">
        <f t="shared" si="3"/>
        <v>459.65518699999984</v>
      </c>
      <c r="L15" s="42">
        <f t="shared" si="4"/>
        <v>0.13669151487056652</v>
      </c>
    </row>
    <row r="16" spans="1:12" ht="25.5" customHeight="1">
      <c r="A16" s="46" t="s">
        <v>14</v>
      </c>
      <c r="B16" s="47">
        <v>292.42853</v>
      </c>
      <c r="C16" s="47">
        <f t="shared" si="0"/>
        <v>0.03427432372245664</v>
      </c>
      <c r="D16" s="47">
        <f t="shared" si="1"/>
        <v>1.5227214188693394</v>
      </c>
      <c r="E16" s="47"/>
      <c r="F16" s="47"/>
      <c r="G16" s="47">
        <v>224.89100000000002</v>
      </c>
      <c r="H16" s="47">
        <f>G16/$G$10*100</f>
        <v>0.024333585803938542</v>
      </c>
      <c r="I16" s="47">
        <f t="shared" si="2"/>
        <v>1.0028455803935983</v>
      </c>
      <c r="J16" s="47"/>
      <c r="K16" s="47">
        <f t="shared" si="3"/>
        <v>-67.53753</v>
      </c>
      <c r="L16" s="48">
        <f t="shared" si="4"/>
        <v>-0.23095397018888686</v>
      </c>
    </row>
    <row r="17" spans="1:12" ht="18" customHeight="1">
      <c r="A17" s="46" t="s">
        <v>15</v>
      </c>
      <c r="B17" s="47">
        <v>2835.893</v>
      </c>
      <c r="C17" s="47">
        <f t="shared" si="0"/>
        <v>0.3323831458040319</v>
      </c>
      <c r="D17" s="47">
        <f t="shared" si="1"/>
        <v>14.766941559093521</v>
      </c>
      <c r="E17" s="47"/>
      <c r="F17" s="47"/>
      <c r="G17" s="47">
        <v>3194.362</v>
      </c>
      <c r="H17" s="47">
        <f t="shared" si="5"/>
        <v>0.34563536031162084</v>
      </c>
      <c r="I17" s="47">
        <f t="shared" si="2"/>
        <v>14.244464268811358</v>
      </c>
      <c r="J17" s="47"/>
      <c r="K17" s="47">
        <f t="shared" si="3"/>
        <v>358.46900000000005</v>
      </c>
      <c r="L17" s="48">
        <f t="shared" si="4"/>
        <v>0.12640427547865873</v>
      </c>
    </row>
    <row r="18" spans="1:12" ht="36.75" customHeight="1">
      <c r="A18" s="49" t="s">
        <v>16</v>
      </c>
      <c r="B18" s="47">
        <v>234.39771000000002</v>
      </c>
      <c r="C18" s="47">
        <f t="shared" si="0"/>
        <v>0.027472774261603376</v>
      </c>
      <c r="D18" s="47">
        <f t="shared" si="1"/>
        <v>1.2205457981508299</v>
      </c>
      <c r="E18" s="47"/>
      <c r="F18" s="47"/>
      <c r="G18" s="47">
        <v>403.121427</v>
      </c>
      <c r="H18" s="47">
        <f t="shared" si="5"/>
        <v>0.043618418848734034</v>
      </c>
      <c r="I18" s="47">
        <f t="shared" si="2"/>
        <v>1.797619920000847</v>
      </c>
      <c r="J18" s="47"/>
      <c r="K18" s="47">
        <f t="shared" si="3"/>
        <v>168.72371699999997</v>
      </c>
      <c r="L18" s="48">
        <f t="shared" si="4"/>
        <v>0.7198181117042481</v>
      </c>
    </row>
    <row r="19" spans="1:12" ht="24" customHeight="1">
      <c r="A19" s="45" t="s">
        <v>17</v>
      </c>
      <c r="B19" s="41">
        <v>278.61800000000005</v>
      </c>
      <c r="C19" s="41">
        <f t="shared" si="0"/>
        <v>0.03265564932020629</v>
      </c>
      <c r="D19" s="41">
        <f t="shared" si="1"/>
        <v>1.4508078137332827</v>
      </c>
      <c r="E19" s="41"/>
      <c r="F19" s="41"/>
      <c r="G19" s="41">
        <v>393.911</v>
      </c>
      <c r="H19" s="41">
        <f t="shared" si="5"/>
        <v>0.04262183510062757</v>
      </c>
      <c r="I19" s="41">
        <f t="shared" si="2"/>
        <v>1.756548307484171</v>
      </c>
      <c r="J19" s="41"/>
      <c r="K19" s="41">
        <f t="shared" si="3"/>
        <v>115.29299999999995</v>
      </c>
      <c r="L19" s="42">
        <f t="shared" si="4"/>
        <v>0.4138031282975254</v>
      </c>
    </row>
    <row r="20" spans="1:12" ht="23.25" customHeight="1">
      <c r="A20" s="50" t="s">
        <v>18</v>
      </c>
      <c r="B20" s="40">
        <f>B21+B22+B23+B24</f>
        <v>8003.838366</v>
      </c>
      <c r="C20" s="41">
        <f t="shared" si="0"/>
        <v>0.9380963860759494</v>
      </c>
      <c r="D20" s="41">
        <f t="shared" si="1"/>
        <v>41.677247131380696</v>
      </c>
      <c r="E20" s="41"/>
      <c r="F20" s="41"/>
      <c r="G20" s="40">
        <f>G21+G22+G23+G24</f>
        <v>8136.265</v>
      </c>
      <c r="H20" s="41">
        <f t="shared" si="5"/>
        <v>0.8803576065786627</v>
      </c>
      <c r="I20" s="41">
        <f t="shared" si="2"/>
        <v>36.28165376187184</v>
      </c>
      <c r="J20" s="41"/>
      <c r="K20" s="41">
        <f t="shared" si="3"/>
        <v>132.42663400000038</v>
      </c>
      <c r="L20" s="42">
        <f t="shared" si="4"/>
        <v>0.016545390841792074</v>
      </c>
    </row>
    <row r="21" spans="1:12" ht="20.25" customHeight="1">
      <c r="A21" s="46" t="s">
        <v>19</v>
      </c>
      <c r="B21" s="33">
        <v>5240.003</v>
      </c>
      <c r="C21" s="47">
        <f t="shared" si="0"/>
        <v>0.6141588138771682</v>
      </c>
      <c r="D21" s="47">
        <f t="shared" si="1"/>
        <v>27.28552102299866</v>
      </c>
      <c r="E21" s="47"/>
      <c r="F21" s="47"/>
      <c r="G21" s="47">
        <v>5649.028</v>
      </c>
      <c r="H21" s="47">
        <f t="shared" si="5"/>
        <v>0.6112343648560917</v>
      </c>
      <c r="I21" s="47">
        <f t="shared" si="2"/>
        <v>25.190437871322942</v>
      </c>
      <c r="J21" s="47"/>
      <c r="K21" s="47">
        <f t="shared" si="3"/>
        <v>409.02500000000055</v>
      </c>
      <c r="L21" s="48">
        <f t="shared" si="4"/>
        <v>0.07805816141708322</v>
      </c>
    </row>
    <row r="22" spans="1:12" ht="18" customHeight="1">
      <c r="A22" s="46" t="s">
        <v>20</v>
      </c>
      <c r="B22" s="33">
        <v>2476.1820000000002</v>
      </c>
      <c r="C22" s="47">
        <f t="shared" si="0"/>
        <v>0.2902229254571027</v>
      </c>
      <c r="D22" s="47">
        <f t="shared" si="1"/>
        <v>12.893869720641549</v>
      </c>
      <c r="E22" s="47"/>
      <c r="F22" s="47"/>
      <c r="G22" s="47">
        <v>2107.242</v>
      </c>
      <c r="H22" s="47">
        <f t="shared" si="5"/>
        <v>0.2280071413114045</v>
      </c>
      <c r="I22" s="47">
        <f t="shared" si="2"/>
        <v>9.396722530113552</v>
      </c>
      <c r="J22" s="47"/>
      <c r="K22" s="47">
        <f t="shared" si="3"/>
        <v>-368.94000000000005</v>
      </c>
      <c r="L22" s="48">
        <f t="shared" si="4"/>
        <v>-0.14899551002309197</v>
      </c>
    </row>
    <row r="23" spans="1:12" s="52" customFormat="1" ht="30" customHeight="1">
      <c r="A23" s="51" t="s">
        <v>21</v>
      </c>
      <c r="B23" s="33">
        <v>93.523366</v>
      </c>
      <c r="C23" s="47">
        <f t="shared" si="0"/>
        <v>0.010961482184716362</v>
      </c>
      <c r="D23" s="47">
        <f t="shared" si="1"/>
        <v>0.4869908985041798</v>
      </c>
      <c r="E23" s="47"/>
      <c r="F23" s="47"/>
      <c r="G23" s="47">
        <v>110.209</v>
      </c>
      <c r="H23" s="47">
        <f t="shared" si="5"/>
        <v>0.0119247998268773</v>
      </c>
      <c r="I23" s="47">
        <f t="shared" si="2"/>
        <v>0.4914496737068094</v>
      </c>
      <c r="J23" s="47"/>
      <c r="K23" s="47">
        <f t="shared" si="3"/>
        <v>16.685634000000007</v>
      </c>
      <c r="L23" s="48">
        <f t="shared" si="4"/>
        <v>0.17841139293468133</v>
      </c>
    </row>
    <row r="24" spans="1:12" ht="52.5" customHeight="1">
      <c r="A24" s="51" t="s">
        <v>22</v>
      </c>
      <c r="B24" s="33">
        <v>194.13</v>
      </c>
      <c r="C24" s="47">
        <f t="shared" si="0"/>
        <v>0.022753164556962024</v>
      </c>
      <c r="D24" s="47">
        <f t="shared" si="1"/>
        <v>1.0108654892363096</v>
      </c>
      <c r="E24" s="47"/>
      <c r="F24" s="47"/>
      <c r="G24" s="47">
        <v>269.786</v>
      </c>
      <c r="H24" s="47">
        <f t="shared" si="5"/>
        <v>0.029191300584289114</v>
      </c>
      <c r="I24" s="47">
        <f t="shared" si="2"/>
        <v>1.2030436867285363</v>
      </c>
      <c r="J24" s="47"/>
      <c r="K24" s="47">
        <f t="shared" si="3"/>
        <v>75.656</v>
      </c>
      <c r="L24" s="48">
        <f t="shared" si="4"/>
        <v>0.389718230052027</v>
      </c>
    </row>
    <row r="25" spans="1:12" s="43" customFormat="1" ht="35.25" customHeight="1">
      <c r="A25" s="50" t="s">
        <v>23</v>
      </c>
      <c r="B25" s="53">
        <v>66.975</v>
      </c>
      <c r="C25" s="41">
        <f t="shared" si="0"/>
        <v>0.00784985935302391</v>
      </c>
      <c r="D25" s="41">
        <f t="shared" si="1"/>
        <v>0.34874937486015467</v>
      </c>
      <c r="E25" s="41"/>
      <c r="F25" s="41"/>
      <c r="G25" s="41">
        <v>88.662</v>
      </c>
      <c r="H25" s="41">
        <f t="shared" si="5"/>
        <v>0.009593378056697684</v>
      </c>
      <c r="I25" s="41">
        <f t="shared" si="2"/>
        <v>0.39536617672053226</v>
      </c>
      <c r="J25" s="41"/>
      <c r="K25" s="41">
        <f t="shared" si="3"/>
        <v>21.687000000000012</v>
      </c>
      <c r="L25" s="42">
        <f t="shared" si="4"/>
        <v>0.32380739081746945</v>
      </c>
    </row>
    <row r="26" spans="1:12" s="43" customFormat="1" ht="17.25" customHeight="1">
      <c r="A26" s="54" t="s">
        <v>24</v>
      </c>
      <c r="B26" s="53">
        <v>155.373324</v>
      </c>
      <c r="C26" s="41">
        <f t="shared" si="0"/>
        <v>0.01821065682137834</v>
      </c>
      <c r="D26" s="41">
        <f t="shared" si="1"/>
        <v>0.8090533723769209</v>
      </c>
      <c r="E26" s="41"/>
      <c r="F26" s="41"/>
      <c r="G26" s="41">
        <v>152.154</v>
      </c>
      <c r="H26" s="41">
        <f t="shared" si="5"/>
        <v>0.01646331962778619</v>
      </c>
      <c r="I26" s="41">
        <f t="shared" si="2"/>
        <v>0.6784929874437285</v>
      </c>
      <c r="J26" s="41"/>
      <c r="K26" s="41">
        <f t="shared" si="3"/>
        <v>-3.2193240000000003</v>
      </c>
      <c r="L26" s="42">
        <f t="shared" si="4"/>
        <v>-0.02071992744391571</v>
      </c>
    </row>
    <row r="27" spans="1:12" s="43" customFormat="1" ht="18" customHeight="1">
      <c r="A27" s="55" t="s">
        <v>25</v>
      </c>
      <c r="B27" s="53">
        <v>5572.205555</v>
      </c>
      <c r="C27" s="41">
        <f t="shared" si="0"/>
        <v>0.6530948845522738</v>
      </c>
      <c r="D27" s="41">
        <f t="shared" si="1"/>
        <v>29.015352055222564</v>
      </c>
      <c r="E27" s="41"/>
      <c r="F27" s="41"/>
      <c r="G27" s="41">
        <v>6857.265299999999</v>
      </c>
      <c r="H27" s="41">
        <f t="shared" si="5"/>
        <v>0.7419676801558103</v>
      </c>
      <c r="I27" s="41">
        <f t="shared" si="2"/>
        <v>30.578272139353647</v>
      </c>
      <c r="J27" s="41"/>
      <c r="K27" s="41">
        <f t="shared" si="3"/>
        <v>1285.0597449999996</v>
      </c>
      <c r="L27" s="42">
        <f t="shared" si="4"/>
        <v>0.23061958722016307</v>
      </c>
    </row>
    <row r="28" spans="1:12" s="43" customFormat="1" ht="16.5" customHeight="1">
      <c r="A28" s="57" t="s">
        <v>26</v>
      </c>
      <c r="B28" s="53">
        <v>1727.6046093414288</v>
      </c>
      <c r="C28" s="41">
        <f t="shared" si="0"/>
        <v>0.20248530348586838</v>
      </c>
      <c r="D28" s="41">
        <f t="shared" si="1"/>
        <v>8.995909332039494</v>
      </c>
      <c r="E28" s="41"/>
      <c r="F28" s="41"/>
      <c r="G28" s="41">
        <v>1908.1555348699997</v>
      </c>
      <c r="H28" s="41">
        <f t="shared" si="5"/>
        <v>0.20646564973706988</v>
      </c>
      <c r="I28" s="41">
        <f t="shared" si="2"/>
        <v>8.508945866432901</v>
      </c>
      <c r="J28" s="41"/>
      <c r="K28" s="41">
        <f t="shared" si="3"/>
        <v>180.55092552857082</v>
      </c>
      <c r="L28" s="42">
        <f t="shared" si="4"/>
        <v>0.1045094025289719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27.08171</v>
      </c>
      <c r="C30" s="41">
        <f t="shared" si="0"/>
        <v>0.0031741338490389125</v>
      </c>
      <c r="D30" s="41">
        <f t="shared" si="1"/>
        <v>0.14101872986403882</v>
      </c>
      <c r="E30" s="41"/>
      <c r="F30" s="41"/>
      <c r="G30" s="41">
        <v>42.07</v>
      </c>
      <c r="H30" s="41">
        <f t="shared" si="5"/>
        <v>0.004552045011902186</v>
      </c>
      <c r="I30" s="41">
        <f t="shared" si="2"/>
        <v>0.1876007202029369</v>
      </c>
      <c r="J30" s="41"/>
      <c r="K30" s="41">
        <f>G30-B30</f>
        <v>14.98829</v>
      </c>
      <c r="L30" s="42">
        <f>G30/B30-1</f>
        <v>0.5534469573745526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0</v>
      </c>
      <c r="H31" s="41">
        <f t="shared" si="5"/>
        <v>0</v>
      </c>
      <c r="I31" s="41">
        <f t="shared" si="2"/>
        <v>0</v>
      </c>
      <c r="J31" s="41"/>
      <c r="K31" s="41">
        <f>G31-B31</f>
        <v>0</v>
      </c>
      <c r="L31" s="42"/>
    </row>
    <row r="32" spans="1:12" s="43" customFormat="1" ht="34.5" customHeight="1">
      <c r="A32" s="60" t="s">
        <v>29</v>
      </c>
      <c r="B32" s="53">
        <v>10.913335</v>
      </c>
      <c r="C32" s="41">
        <f t="shared" si="0"/>
        <v>0.0012791063056727613</v>
      </c>
      <c r="D32" s="41">
        <f t="shared" si="1"/>
        <v>0.05682745440671066</v>
      </c>
      <c r="E32" s="41"/>
      <c r="F32" s="41"/>
      <c r="G32" s="41">
        <v>12.622999999999998</v>
      </c>
      <c r="H32" s="41">
        <f t="shared" si="5"/>
        <v>0.001365829906946548</v>
      </c>
      <c r="I32" s="41">
        <f t="shared" si="2"/>
        <v>0.05628913456433733</v>
      </c>
      <c r="J32" s="41"/>
      <c r="K32" s="41">
        <f>G32-B32</f>
        <v>1.7096649999999975</v>
      </c>
      <c r="L32" s="42">
        <f>G32/B32-1</f>
        <v>0.15665834504301368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59" t="s">
        <v>31</v>
      </c>
      <c r="B34" s="53">
        <v>-57.75564</v>
      </c>
      <c r="C34" s="61">
        <f t="shared" si="0"/>
        <v>-0.00676929676511955</v>
      </c>
      <c r="D34" s="61">
        <f t="shared" si="1"/>
        <v>-0.30074271511232764</v>
      </c>
      <c r="E34" s="61"/>
      <c r="F34" s="61"/>
      <c r="G34" s="61">
        <v>-222.428</v>
      </c>
      <c r="H34" s="61">
        <f t="shared" si="5"/>
        <v>-0.024067085046526725</v>
      </c>
      <c r="I34" s="61">
        <f t="shared" si="2"/>
        <v>-0.9918624433871842</v>
      </c>
      <c r="J34" s="61"/>
      <c r="K34" s="61">
        <f>G34-B34</f>
        <v>-164.67236</v>
      </c>
      <c r="L34" s="42">
        <f>G34/B34-1</f>
        <v>2.851190983252891</v>
      </c>
    </row>
    <row r="35" spans="1:12" ht="48" customHeight="1">
      <c r="A35" s="62" t="s">
        <v>32</v>
      </c>
      <c r="B35" s="53">
        <v>0</v>
      </c>
      <c r="C35" s="53">
        <f>B35/$B$10*100</f>
        <v>0</v>
      </c>
      <c r="D35" s="53">
        <f>B35/B$12*100</f>
        <v>0</v>
      </c>
      <c r="E35" s="40"/>
      <c r="F35" s="41"/>
      <c r="G35" s="53">
        <v>9.188</v>
      </c>
      <c r="H35" s="53">
        <f t="shared" si="5"/>
        <v>0.0009941571088508982</v>
      </c>
      <c r="I35" s="53">
        <f t="shared" si="2"/>
        <v>0.04097160487816934</v>
      </c>
      <c r="J35" s="53"/>
      <c r="K35" s="53">
        <f>G35-B35</f>
        <v>9.188</v>
      </c>
      <c r="L35" s="42"/>
    </row>
    <row r="36" spans="1:12" ht="48" customHeight="1">
      <c r="A36" s="62" t="s">
        <v>33</v>
      </c>
      <c r="B36" s="53">
        <v>56.76200000000001</v>
      </c>
      <c r="C36" s="64">
        <f>B36/$B$10*100</f>
        <v>0.006652836380684482</v>
      </c>
      <c r="D36" s="64">
        <f>B36/B$12*100</f>
        <v>0.2955686751147757</v>
      </c>
      <c r="E36" s="53"/>
      <c r="F36" s="53"/>
      <c r="G36" s="53">
        <v>1225.046781</v>
      </c>
      <c r="H36" s="53">
        <f t="shared" si="5"/>
        <v>0.13255212951742049</v>
      </c>
      <c r="I36" s="53">
        <f t="shared" si="2"/>
        <v>5.46279197522913</v>
      </c>
      <c r="J36" s="53"/>
      <c r="K36" s="53">
        <f>G36-B36</f>
        <v>1168.284781</v>
      </c>
      <c r="L36" s="42">
        <f>G36/B36-1</f>
        <v>20.582163789154713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6">
        <f>B39+B52+B53+B54+B55</f>
        <v>16180.21281037143</v>
      </c>
      <c r="C38" s="37">
        <f aca="true" t="shared" si="6" ref="C38:C56">B38/$B$10*100</f>
        <v>1.896415003559708</v>
      </c>
      <c r="D38" s="37">
        <f aca="true" t="shared" si="7" ref="D38:D54">B38/B$38*100</f>
        <v>100</v>
      </c>
      <c r="E38" s="37"/>
      <c r="F38" s="37"/>
      <c r="G38" s="66">
        <f>G39+G52+G53+G54+G55</f>
        <v>20446.330036459996</v>
      </c>
      <c r="H38" s="37">
        <f aca="true" t="shared" si="8" ref="H38:H54">G38/$G$10*100</f>
        <v>2.2123274222527587</v>
      </c>
      <c r="I38" s="37">
        <f aca="true" t="shared" si="9" ref="I38:I54">G38/G$38*100</f>
        <v>100</v>
      </c>
      <c r="J38" s="37"/>
      <c r="K38" s="37">
        <f aca="true" t="shared" si="10" ref="K38:K56">G38-B38</f>
        <v>4266.117226088567</v>
      </c>
      <c r="L38" s="38">
        <f aca="true" t="shared" si="11" ref="L38:L52">G38/B38-1</f>
        <v>0.2636626153244417</v>
      </c>
    </row>
    <row r="39" spans="1:12" s="43" customFormat="1" ht="19.5" customHeight="1">
      <c r="A39" s="67" t="s">
        <v>35</v>
      </c>
      <c r="B39" s="56">
        <f>B40+B41+B42+B43+B44+B51</f>
        <v>16131.71900037143</v>
      </c>
      <c r="C39" s="41">
        <f t="shared" si="6"/>
        <v>1.8907312471133884</v>
      </c>
      <c r="D39" s="41">
        <f t="shared" si="7"/>
        <v>99.70028941789371</v>
      </c>
      <c r="E39" s="41"/>
      <c r="F39" s="41"/>
      <c r="G39" s="56">
        <f>G40+G41+G42+G43+G44+G51</f>
        <v>20334.533036459998</v>
      </c>
      <c r="H39" s="41">
        <f t="shared" si="8"/>
        <v>2.200230798145423</v>
      </c>
      <c r="I39" s="41">
        <f t="shared" si="9"/>
        <v>99.45321727762077</v>
      </c>
      <c r="J39" s="41"/>
      <c r="K39" s="41">
        <f t="shared" si="10"/>
        <v>4202.814036088568</v>
      </c>
      <c r="L39" s="42">
        <f t="shared" si="11"/>
        <v>0.26053107148666554</v>
      </c>
    </row>
    <row r="40" spans="1:12" ht="19.5" customHeight="1">
      <c r="A40" s="68" t="s">
        <v>36</v>
      </c>
      <c r="B40" s="61">
        <v>5165.82574</v>
      </c>
      <c r="C40" s="61">
        <f t="shared" si="6"/>
        <v>0.605464807782466</v>
      </c>
      <c r="D40" s="61">
        <f t="shared" si="7"/>
        <v>31.926809619517076</v>
      </c>
      <c r="E40" s="61"/>
      <c r="F40" s="61"/>
      <c r="G40" s="69">
        <v>6123.143908</v>
      </c>
      <c r="H40" s="61">
        <f>G40/$G$10*100</f>
        <v>0.6625345063838997</v>
      </c>
      <c r="I40" s="61">
        <f t="shared" si="9"/>
        <v>29.947398369688738</v>
      </c>
      <c r="J40" s="61"/>
      <c r="K40" s="61">
        <f t="shared" si="10"/>
        <v>957.3181679999998</v>
      </c>
      <c r="L40" s="70">
        <f t="shared" si="11"/>
        <v>0.18531754963921787</v>
      </c>
    </row>
    <row r="41" spans="1:12" ht="17.25" customHeight="1">
      <c r="A41" s="68" t="s">
        <v>37</v>
      </c>
      <c r="B41" s="61">
        <v>1815.4990779999996</v>
      </c>
      <c r="C41" s="61">
        <f t="shared" si="6"/>
        <v>0.21278704617909042</v>
      </c>
      <c r="D41" s="61">
        <f t="shared" si="7"/>
        <v>11.220489490943372</v>
      </c>
      <c r="E41" s="61"/>
      <c r="F41" s="61"/>
      <c r="G41" s="69">
        <v>2306.625519</v>
      </c>
      <c r="H41" s="61">
        <f t="shared" si="8"/>
        <v>0.24958077461588402</v>
      </c>
      <c r="I41" s="61">
        <f t="shared" si="9"/>
        <v>11.281366948918532</v>
      </c>
      <c r="J41" s="61"/>
      <c r="K41" s="61">
        <f t="shared" si="10"/>
        <v>491.12644100000057</v>
      </c>
      <c r="L41" s="70">
        <f t="shared" si="11"/>
        <v>0.2705186948048677</v>
      </c>
    </row>
    <row r="42" spans="1:12" ht="19.5" customHeight="1">
      <c r="A42" s="68" t="s">
        <v>38</v>
      </c>
      <c r="B42" s="61">
        <v>656.6489423714286</v>
      </c>
      <c r="C42" s="61">
        <f t="shared" si="6"/>
        <v>0.07696307341437278</v>
      </c>
      <c r="D42" s="61">
        <f t="shared" si="7"/>
        <v>4.058345524049722</v>
      </c>
      <c r="E42" s="61"/>
      <c r="F42" s="61"/>
      <c r="G42" s="69">
        <v>604.6580204599999</v>
      </c>
      <c r="H42" s="61">
        <f t="shared" si="8"/>
        <v>0.06542501844405971</v>
      </c>
      <c r="I42" s="61">
        <f t="shared" si="9"/>
        <v>2.95729365309946</v>
      </c>
      <c r="J42" s="61"/>
      <c r="K42" s="61">
        <f t="shared" si="10"/>
        <v>-51.9909219114287</v>
      </c>
      <c r="L42" s="70">
        <f t="shared" si="11"/>
        <v>-0.07917612982618716</v>
      </c>
    </row>
    <row r="43" spans="1:12" ht="19.5" customHeight="1">
      <c r="A43" s="68" t="s">
        <v>39</v>
      </c>
      <c r="B43" s="61">
        <v>409.865</v>
      </c>
      <c r="C43" s="61">
        <f t="shared" si="6"/>
        <v>0.048038560712611346</v>
      </c>
      <c r="D43" s="61">
        <f t="shared" si="7"/>
        <v>2.5331249026420637</v>
      </c>
      <c r="E43" s="61"/>
      <c r="F43" s="61"/>
      <c r="G43" s="69">
        <v>576.787</v>
      </c>
      <c r="H43" s="61">
        <f t="shared" si="8"/>
        <v>0.06240932698550098</v>
      </c>
      <c r="I43" s="61">
        <f t="shared" si="9"/>
        <v>2.8209805817057174</v>
      </c>
      <c r="J43" s="61"/>
      <c r="K43" s="61">
        <f t="shared" si="10"/>
        <v>166.92200000000003</v>
      </c>
      <c r="L43" s="70">
        <f t="shared" si="11"/>
        <v>0.40726092737852704</v>
      </c>
    </row>
    <row r="44" spans="1:12" s="43" customFormat="1" ht="19.5" customHeight="1">
      <c r="A44" s="68" t="s">
        <v>40</v>
      </c>
      <c r="B44" s="69">
        <f>B45+B46+B47+B48+B50+B49</f>
        <v>8082.900848000001</v>
      </c>
      <c r="C44" s="61">
        <f t="shared" si="6"/>
        <v>0.9473629685888422</v>
      </c>
      <c r="D44" s="61">
        <f t="shared" si="7"/>
        <v>49.955466857759156</v>
      </c>
      <c r="E44" s="61"/>
      <c r="F44" s="61"/>
      <c r="G44" s="69">
        <f>G45+G46+G47+G48+G50+G49</f>
        <v>10703.552588999999</v>
      </c>
      <c r="H44" s="61">
        <f t="shared" si="8"/>
        <v>1.1581424571521315</v>
      </c>
      <c r="I44" s="61">
        <f t="shared" si="9"/>
        <v>52.34950511858789</v>
      </c>
      <c r="J44" s="61"/>
      <c r="K44" s="61">
        <f t="shared" si="10"/>
        <v>2620.651740999998</v>
      </c>
      <c r="L44" s="70">
        <f t="shared" si="11"/>
        <v>0.32422168603595347</v>
      </c>
    </row>
    <row r="45" spans="1:12" ht="31.5" customHeight="1">
      <c r="A45" s="71" t="s">
        <v>41</v>
      </c>
      <c r="B45" s="47">
        <v>64.30287766666675</v>
      </c>
      <c r="C45" s="47">
        <f t="shared" si="6"/>
        <v>0.007536671081418981</v>
      </c>
      <c r="D45" s="47">
        <f>B45/B$38*100</f>
        <v>0.3974167609553871</v>
      </c>
      <c r="E45" s="47"/>
      <c r="F45" s="47"/>
      <c r="G45" s="72">
        <v>90.8273200000001</v>
      </c>
      <c r="H45" s="47">
        <f t="shared" si="8"/>
        <v>0.009827669335641647</v>
      </c>
      <c r="I45" s="47">
        <f t="shared" si="9"/>
        <v>0.444223094501734</v>
      </c>
      <c r="J45" s="47"/>
      <c r="K45" s="47">
        <f t="shared" si="10"/>
        <v>26.524442333333354</v>
      </c>
      <c r="L45" s="48">
        <f t="shared" si="11"/>
        <v>0.41249230665586634</v>
      </c>
    </row>
    <row r="46" spans="1:12" ht="15.75" customHeight="1">
      <c r="A46" s="73" t="s">
        <v>42</v>
      </c>
      <c r="B46" s="47">
        <v>630.65</v>
      </c>
      <c r="C46" s="74">
        <f t="shared" si="6"/>
        <v>0.0739158462259728</v>
      </c>
      <c r="D46" s="74">
        <f t="shared" si="7"/>
        <v>3.897661961502488</v>
      </c>
      <c r="E46" s="74"/>
      <c r="F46" s="74"/>
      <c r="G46" s="75">
        <v>640.911723</v>
      </c>
      <c r="H46" s="74">
        <f t="shared" si="8"/>
        <v>0.06934773025319195</v>
      </c>
      <c r="I46" s="74">
        <f t="shared" si="9"/>
        <v>3.1346051925070326</v>
      </c>
      <c r="J46" s="74"/>
      <c r="K46" s="74">
        <f t="shared" si="10"/>
        <v>10.261723000000075</v>
      </c>
      <c r="L46" s="76">
        <f t="shared" si="11"/>
        <v>0.016271660984698455</v>
      </c>
    </row>
    <row r="47" spans="1:12" ht="33" customHeight="1">
      <c r="A47" s="71" t="s">
        <v>43</v>
      </c>
      <c r="B47" s="47">
        <v>21.452607999999998</v>
      </c>
      <c r="C47" s="47">
        <f t="shared" si="6"/>
        <v>0.00251437037037037</v>
      </c>
      <c r="D47" s="47">
        <f t="shared" si="7"/>
        <v>0.13258545021267576</v>
      </c>
      <c r="E47" s="41"/>
      <c r="F47" s="41"/>
      <c r="G47" s="72">
        <v>24.111904000000003</v>
      </c>
      <c r="H47" s="47">
        <f t="shared" si="8"/>
        <v>0.0026089487123999136</v>
      </c>
      <c r="I47" s="47">
        <f t="shared" si="9"/>
        <v>0.11792778438479443</v>
      </c>
      <c r="J47" s="47"/>
      <c r="K47" s="47">
        <f t="shared" si="10"/>
        <v>2.6592960000000048</v>
      </c>
      <c r="L47" s="48">
        <f t="shared" si="11"/>
        <v>0.12396143163572493</v>
      </c>
    </row>
    <row r="48" spans="1:12" ht="17.25" customHeight="1">
      <c r="A48" s="73" t="s">
        <v>44</v>
      </c>
      <c r="B48" s="47">
        <v>7140.572029000001</v>
      </c>
      <c r="C48" s="74">
        <f>B48/$B$10*100</f>
        <v>0.8369165528598219</v>
      </c>
      <c r="D48" s="74">
        <f t="shared" si="7"/>
        <v>44.13150873036066</v>
      </c>
      <c r="E48" s="74"/>
      <c r="F48" s="74"/>
      <c r="G48" s="75">
        <v>8066.691468</v>
      </c>
      <c r="H48" s="74">
        <f t="shared" si="8"/>
        <v>0.8728296329798746</v>
      </c>
      <c r="I48" s="74">
        <f t="shared" si="9"/>
        <v>39.453004297668265</v>
      </c>
      <c r="J48" s="74"/>
      <c r="K48" s="74">
        <f t="shared" si="10"/>
        <v>926.1194389999991</v>
      </c>
      <c r="L48" s="76">
        <f t="shared" si="11"/>
        <v>0.12969821398604364</v>
      </c>
    </row>
    <row r="49" spans="1:12" ht="48" customHeight="1">
      <c r="A49" s="77" t="s">
        <v>45</v>
      </c>
      <c r="B49" s="75">
        <v>86.74333333333334</v>
      </c>
      <c r="C49" s="74">
        <f>B49/$B$10*100</f>
        <v>0.010166822941084546</v>
      </c>
      <c r="D49" s="74">
        <f>B49/B$38*100</f>
        <v>0.5361074934547915</v>
      </c>
      <c r="E49" s="74"/>
      <c r="F49" s="74"/>
      <c r="G49" s="75">
        <v>1307.1561740000002</v>
      </c>
      <c r="H49" s="74">
        <f>G49/$G$10*100</f>
        <v>0.14143650443626923</v>
      </c>
      <c r="I49" s="74">
        <f t="shared" si="9"/>
        <v>6.393109040444289</v>
      </c>
      <c r="J49" s="74"/>
      <c r="K49" s="74">
        <f t="shared" si="10"/>
        <v>1220.4128406666669</v>
      </c>
      <c r="L49" s="76">
        <f t="shared" si="11"/>
        <v>14.069240756254084</v>
      </c>
    </row>
    <row r="50" spans="1:12" ht="19.5" customHeight="1">
      <c r="A50" s="78" t="s">
        <v>46</v>
      </c>
      <c r="B50" s="47">
        <v>139.18</v>
      </c>
      <c r="C50" s="47">
        <f t="shared" si="6"/>
        <v>0.016312705110173464</v>
      </c>
      <c r="D50" s="47">
        <f t="shared" si="7"/>
        <v>0.8601864612731569</v>
      </c>
      <c r="E50" s="47"/>
      <c r="F50" s="47"/>
      <c r="G50" s="72">
        <v>573.8539999999999</v>
      </c>
      <c r="H50" s="47">
        <f t="shared" si="8"/>
        <v>0.062091971434754374</v>
      </c>
      <c r="I50" s="47">
        <f t="shared" si="9"/>
        <v>2.80663570908178</v>
      </c>
      <c r="J50" s="47"/>
      <c r="K50" s="47">
        <f t="shared" si="10"/>
        <v>434.6739999999999</v>
      </c>
      <c r="L50" s="48">
        <f t="shared" si="11"/>
        <v>3.123106768213823</v>
      </c>
    </row>
    <row r="51" spans="1:12" ht="31.5" customHeight="1">
      <c r="A51" s="79" t="s">
        <v>47</v>
      </c>
      <c r="B51" s="80">
        <v>0.979392</v>
      </c>
      <c r="C51" s="80">
        <f>B51/$B$10*100</f>
        <v>0.00011479043600562588</v>
      </c>
      <c r="D51" s="61">
        <f t="shared" si="7"/>
        <v>0.006053022982319584</v>
      </c>
      <c r="E51" s="61"/>
      <c r="F51" s="61"/>
      <c r="G51" s="69">
        <v>19.766</v>
      </c>
      <c r="H51" s="61">
        <f t="shared" si="8"/>
        <v>0.0021387145639471974</v>
      </c>
      <c r="I51" s="61">
        <f t="shared" si="9"/>
        <v>0.09667260562043736</v>
      </c>
      <c r="J51" s="61"/>
      <c r="K51" s="61">
        <f t="shared" si="10"/>
        <v>18.786607999999998</v>
      </c>
      <c r="L51" s="81">
        <f t="shared" si="11"/>
        <v>19.18190877605698</v>
      </c>
    </row>
    <row r="52" spans="1:12" s="43" customFormat="1" ht="19.5" customHeight="1">
      <c r="A52" s="67" t="s">
        <v>48</v>
      </c>
      <c r="B52" s="82">
        <v>219.79128899999998</v>
      </c>
      <c r="C52" s="61">
        <f t="shared" si="6"/>
        <v>0.02576081680731364</v>
      </c>
      <c r="D52" s="61">
        <f t="shared" si="7"/>
        <v>1.3583955388962186</v>
      </c>
      <c r="E52" s="61"/>
      <c r="F52" s="61"/>
      <c r="G52" s="69">
        <v>268.563</v>
      </c>
      <c r="H52" s="61">
        <f t="shared" si="8"/>
        <v>0.02905896991993075</v>
      </c>
      <c r="I52" s="61">
        <f t="shared" si="9"/>
        <v>1.3135022251968795</v>
      </c>
      <c r="J52" s="61"/>
      <c r="K52" s="61">
        <f t="shared" si="10"/>
        <v>48.77171100000001</v>
      </c>
      <c r="L52" s="70">
        <f t="shared" si="11"/>
        <v>0.22190010906210222</v>
      </c>
    </row>
    <row r="53" spans="1:12" ht="19.5" customHeight="1">
      <c r="A53" s="67" t="s">
        <v>30</v>
      </c>
      <c r="B53" s="82">
        <v>0</v>
      </c>
      <c r="C53" s="61">
        <f t="shared" si="6"/>
        <v>0</v>
      </c>
      <c r="D53" s="61">
        <f t="shared" si="7"/>
        <v>0</v>
      </c>
      <c r="E53" s="61"/>
      <c r="F53" s="61"/>
      <c r="G53" s="69">
        <v>0</v>
      </c>
      <c r="H53" s="61">
        <f t="shared" si="8"/>
        <v>0</v>
      </c>
      <c r="I53" s="61">
        <f t="shared" si="9"/>
        <v>0</v>
      </c>
      <c r="J53" s="61"/>
      <c r="K53" s="61">
        <f t="shared" si="10"/>
        <v>0</v>
      </c>
      <c r="L53" s="70"/>
    </row>
    <row r="54" spans="1:12" s="43" customFormat="1" ht="32.25" customHeight="1">
      <c r="A54" s="83" t="s">
        <v>49</v>
      </c>
      <c r="B54" s="80">
        <v>-171.29747899999998</v>
      </c>
      <c r="C54" s="61">
        <f t="shared" si="6"/>
        <v>-0.020077060360993906</v>
      </c>
      <c r="D54" s="61">
        <f t="shared" si="7"/>
        <v>-1.058684956789933</v>
      </c>
      <c r="E54" s="61"/>
      <c r="F54" s="61"/>
      <c r="G54" s="69">
        <v>-156.76600000000002</v>
      </c>
      <c r="H54" s="61">
        <f t="shared" si="8"/>
        <v>-0.01696234581259468</v>
      </c>
      <c r="I54" s="61">
        <f t="shared" si="9"/>
        <v>-0.7667195028176408</v>
      </c>
      <c r="J54" s="61"/>
      <c r="K54" s="61">
        <f t="shared" si="10"/>
        <v>14.531478999999962</v>
      </c>
      <c r="L54" s="70">
        <f>G54/B54-1</f>
        <v>-0.084831832230292</v>
      </c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70"/>
    </row>
    <row r="56" spans="1:12" s="28" customFormat="1" ht="21" customHeight="1" thickBot="1">
      <c r="A56" s="86" t="s">
        <v>50</v>
      </c>
      <c r="B56" s="87">
        <f>B12-B38</f>
        <v>3024.122688969999</v>
      </c>
      <c r="C56" s="88">
        <f t="shared" si="6"/>
        <v>0.35444475960736044</v>
      </c>
      <c r="D56" s="87">
        <v>0</v>
      </c>
      <c r="E56" s="87"/>
      <c r="F56" s="89"/>
      <c r="G56" s="87">
        <f>G12-G38</f>
        <v>1978.9570064100008</v>
      </c>
      <c r="H56" s="88">
        <f>G56/$G$10*100</f>
        <v>0.21412648846678214</v>
      </c>
      <c r="I56" s="90">
        <v>0</v>
      </c>
      <c r="J56" s="89"/>
      <c r="K56" s="87">
        <f t="shared" si="10"/>
        <v>-1045.1656825599985</v>
      </c>
      <c r="L56" s="91"/>
    </row>
    <row r="57" spans="7:11" ht="19.5" customHeight="1">
      <c r="G57" s="92"/>
      <c r="H57" s="92"/>
      <c r="I57" s="92"/>
      <c r="J57" s="92"/>
      <c r="K57" s="92"/>
    </row>
    <row r="58" spans="7:11" ht="19.5" customHeight="1">
      <c r="G58" s="93"/>
      <c r="H58" s="92"/>
      <c r="I58" s="92"/>
      <c r="J58" s="92"/>
      <c r="K58" s="92"/>
    </row>
    <row r="59" spans="7:11" ht="19.5" customHeight="1">
      <c r="G59" s="92"/>
      <c r="H59" s="92"/>
      <c r="I59" s="92"/>
      <c r="J59" s="92"/>
      <c r="K59" s="92"/>
    </row>
    <row r="60" spans="7:11" ht="19.5" customHeight="1">
      <c r="G60" s="92"/>
      <c r="H60" s="92"/>
      <c r="I60" s="92"/>
      <c r="J60" s="92"/>
      <c r="K60" s="92"/>
    </row>
    <row r="61" spans="7:11" ht="19.5" customHeight="1">
      <c r="G61" s="92"/>
      <c r="H61" s="92"/>
      <c r="I61" s="92"/>
      <c r="J61" s="92"/>
      <c r="K61" s="92"/>
    </row>
    <row r="62" spans="7:11" ht="19.5" customHeight="1">
      <c r="G62" s="92"/>
      <c r="H62" s="92"/>
      <c r="I62" s="92"/>
      <c r="J62" s="92"/>
      <c r="K62" s="92"/>
    </row>
    <row r="63" spans="7:11" ht="19.5" customHeight="1">
      <c r="G63" s="92"/>
      <c r="H63" s="92"/>
      <c r="I63" s="92"/>
      <c r="J63" s="92"/>
      <c r="K63" s="92"/>
    </row>
    <row r="64" spans="7:11" ht="19.5" customHeight="1">
      <c r="G64" s="92"/>
      <c r="H64" s="92"/>
      <c r="I64" s="92"/>
      <c r="J64" s="92"/>
      <c r="K64" s="92"/>
    </row>
    <row r="65" spans="7:11" ht="19.5" customHeight="1">
      <c r="G65" s="92"/>
      <c r="H65" s="92"/>
      <c r="I65" s="92"/>
      <c r="J65" s="92"/>
      <c r="K65" s="92"/>
    </row>
    <row r="66" spans="7:11" ht="19.5" customHeight="1">
      <c r="G66" s="92"/>
      <c r="H66" s="92"/>
      <c r="I66" s="92"/>
      <c r="J66" s="92"/>
      <c r="K66" s="92"/>
    </row>
    <row r="67" spans="7:11" ht="19.5" customHeight="1">
      <c r="G67" s="92"/>
      <c r="H67" s="92"/>
      <c r="I67" s="92"/>
      <c r="J67" s="92"/>
      <c r="K67" s="92"/>
    </row>
    <row r="68" spans="7:11" ht="19.5" customHeight="1">
      <c r="G68" s="92"/>
      <c r="H68" s="92"/>
      <c r="I68" s="92"/>
      <c r="J68" s="92"/>
      <c r="K68" s="92"/>
    </row>
    <row r="69" spans="7:11" ht="19.5" customHeight="1">
      <c r="G69" s="92"/>
      <c r="H69" s="92"/>
      <c r="I69" s="92"/>
      <c r="J69" s="92"/>
      <c r="K69" s="92"/>
    </row>
    <row r="70" spans="7:11" ht="19.5" customHeight="1">
      <c r="G70" s="92"/>
      <c r="H70" s="92"/>
      <c r="I70" s="92"/>
      <c r="J70" s="92"/>
      <c r="K70" s="92"/>
    </row>
    <row r="71" spans="7:11" ht="19.5" customHeight="1">
      <c r="G71" s="92"/>
      <c r="H71" s="92"/>
      <c r="I71" s="92"/>
      <c r="J71" s="92"/>
      <c r="K71" s="92"/>
    </row>
    <row r="72" spans="7:11" ht="19.5" customHeight="1">
      <c r="G72" s="92"/>
      <c r="H72" s="92"/>
      <c r="I72" s="92"/>
      <c r="J72" s="92"/>
      <c r="K72" s="92"/>
    </row>
    <row r="73" spans="7:11" ht="19.5" customHeight="1">
      <c r="G73" s="92"/>
      <c r="H73" s="92"/>
      <c r="I73" s="92"/>
      <c r="J73" s="92"/>
      <c r="K73" s="92"/>
    </row>
    <row r="74" spans="7:11" ht="19.5" customHeight="1">
      <c r="G74" s="92"/>
      <c r="H74" s="92"/>
      <c r="I74" s="92"/>
      <c r="J74" s="92"/>
      <c r="K74" s="92"/>
    </row>
    <row r="75" spans="7:11" ht="19.5" customHeight="1">
      <c r="G75" s="92"/>
      <c r="H75" s="92"/>
      <c r="I75" s="92"/>
      <c r="J75" s="92"/>
      <c r="K75" s="92"/>
    </row>
    <row r="76" spans="7:11" ht="19.5" customHeight="1">
      <c r="G76" s="92"/>
      <c r="H76" s="92"/>
      <c r="I76" s="92"/>
      <c r="J76" s="92"/>
      <c r="K76" s="92"/>
    </row>
    <row r="77" spans="7:11" ht="19.5" customHeight="1">
      <c r="G77" s="92"/>
      <c r="H77" s="92"/>
      <c r="I77" s="92"/>
      <c r="J77" s="92"/>
      <c r="K77" s="92"/>
    </row>
    <row r="78" spans="7:11" ht="19.5" customHeight="1">
      <c r="G78" s="92"/>
      <c r="H78" s="92"/>
      <c r="I78" s="92"/>
      <c r="J78" s="92"/>
      <c r="K78" s="92"/>
    </row>
    <row r="79" spans="7:11" ht="19.5" customHeight="1">
      <c r="G79" s="92"/>
      <c r="H79" s="92"/>
      <c r="I79" s="92"/>
      <c r="J79" s="92"/>
      <c r="K79" s="92"/>
    </row>
    <row r="80" spans="7:11" ht="19.5" customHeight="1">
      <c r="G80" s="92"/>
      <c r="H80" s="92"/>
      <c r="I80" s="92"/>
      <c r="J80" s="92"/>
      <c r="K80" s="92"/>
    </row>
    <row r="81" spans="7:11" ht="19.5" customHeight="1">
      <c r="G81" s="92"/>
      <c r="H81" s="92"/>
      <c r="I81" s="92"/>
      <c r="J81" s="92"/>
      <c r="K81" s="92"/>
    </row>
    <row r="82" spans="7:11" ht="19.5" customHeight="1">
      <c r="G82" s="92"/>
      <c r="H82" s="92"/>
      <c r="I82" s="92"/>
      <c r="J82" s="92"/>
      <c r="K82" s="92"/>
    </row>
    <row r="83" spans="7:11" ht="19.5" customHeight="1">
      <c r="G83" s="92"/>
      <c r="H83" s="92"/>
      <c r="I83" s="92"/>
      <c r="J83" s="92"/>
      <c r="K83" s="92"/>
    </row>
    <row r="84" spans="7:11" ht="19.5" customHeight="1">
      <c r="G84" s="92"/>
      <c r="H84" s="92"/>
      <c r="I84" s="92"/>
      <c r="J84" s="92"/>
      <c r="K84" s="92"/>
    </row>
    <row r="85" spans="7:11" ht="19.5" customHeight="1">
      <c r="G85" s="92"/>
      <c r="H85" s="92"/>
      <c r="I85" s="92"/>
      <c r="J85" s="92"/>
      <c r="K85" s="92"/>
    </row>
    <row r="86" spans="7:11" ht="19.5" customHeight="1">
      <c r="G86" s="92"/>
      <c r="H86" s="92"/>
      <c r="I86" s="92"/>
      <c r="J86" s="92"/>
      <c r="K86" s="92"/>
    </row>
    <row r="87" spans="7:11" ht="19.5" customHeight="1">
      <c r="G87" s="92"/>
      <c r="H87" s="92"/>
      <c r="I87" s="92"/>
      <c r="J87" s="92"/>
      <c r="K87" s="92"/>
    </row>
    <row r="88" spans="7:11" ht="19.5" customHeight="1">
      <c r="G88" s="92"/>
      <c r="H88" s="92"/>
      <c r="I88" s="92"/>
      <c r="J88" s="92"/>
      <c r="K88" s="92"/>
    </row>
    <row r="89" spans="7:11" ht="19.5" customHeight="1">
      <c r="G89" s="92"/>
      <c r="H89" s="92"/>
      <c r="I89" s="92"/>
      <c r="J89" s="92"/>
      <c r="K89" s="92"/>
    </row>
    <row r="90" spans="7:11" ht="19.5" customHeight="1">
      <c r="G90" s="92"/>
      <c r="H90" s="92"/>
      <c r="I90" s="92"/>
      <c r="J90" s="92"/>
      <c r="K90" s="92"/>
    </row>
    <row r="91" spans="7:11" ht="19.5" customHeight="1">
      <c r="G91" s="92"/>
      <c r="H91" s="92"/>
      <c r="I91" s="92"/>
      <c r="J91" s="92"/>
      <c r="K91" s="92"/>
    </row>
    <row r="92" spans="7:11" ht="19.5" customHeight="1">
      <c r="G92" s="92"/>
      <c r="H92" s="92"/>
      <c r="I92" s="92"/>
      <c r="J92" s="92"/>
      <c r="K92" s="92"/>
    </row>
    <row r="93" spans="7:11" ht="19.5" customHeight="1">
      <c r="G93" s="92"/>
      <c r="H93" s="92"/>
      <c r="I93" s="92"/>
      <c r="J93" s="92"/>
      <c r="K93" s="92"/>
    </row>
    <row r="94" spans="7:11" ht="19.5" customHeight="1">
      <c r="G94" s="92"/>
      <c r="H94" s="92"/>
      <c r="I94" s="92"/>
      <c r="J94" s="92"/>
      <c r="K94" s="92"/>
    </row>
    <row r="95" spans="7:11" ht="19.5" customHeight="1">
      <c r="G95" s="92"/>
      <c r="H95" s="92"/>
      <c r="I95" s="92"/>
      <c r="J95" s="92"/>
      <c r="K95" s="92"/>
    </row>
    <row r="96" spans="7:11" ht="19.5" customHeight="1">
      <c r="G96" s="92"/>
      <c r="H96" s="92"/>
      <c r="I96" s="92"/>
      <c r="J96" s="92"/>
      <c r="K96" s="92"/>
    </row>
    <row r="97" spans="7:11" ht="19.5" customHeight="1">
      <c r="G97" s="92"/>
      <c r="H97" s="92"/>
      <c r="I97" s="92"/>
      <c r="J97" s="92"/>
      <c r="K97" s="92"/>
    </row>
    <row r="98" spans="7:11" ht="19.5" customHeight="1">
      <c r="G98" s="92"/>
      <c r="H98" s="92"/>
      <c r="I98" s="92"/>
      <c r="J98" s="92"/>
      <c r="K98" s="92"/>
    </row>
    <row r="99" spans="7:11" ht="19.5" customHeight="1">
      <c r="G99" s="92"/>
      <c r="H99" s="92"/>
      <c r="I99" s="92"/>
      <c r="J99" s="92"/>
      <c r="K99" s="92"/>
    </row>
    <row r="100" spans="7:11" ht="19.5" customHeight="1">
      <c r="G100" s="92"/>
      <c r="H100" s="92"/>
      <c r="I100" s="92"/>
      <c r="J100" s="92"/>
      <c r="K100" s="92"/>
    </row>
    <row r="101" spans="7:11" ht="19.5" customHeight="1">
      <c r="G101" s="92"/>
      <c r="H101" s="92"/>
      <c r="I101" s="92"/>
      <c r="J101" s="92"/>
      <c r="K101" s="92"/>
    </row>
    <row r="102" spans="7:11" ht="19.5" customHeight="1">
      <c r="G102" s="92"/>
      <c r="H102" s="92"/>
      <c r="I102" s="92"/>
      <c r="J102" s="92"/>
      <c r="K102" s="92"/>
    </row>
    <row r="103" spans="7:11" ht="19.5" customHeight="1">
      <c r="G103" s="92"/>
      <c r="H103" s="92"/>
      <c r="I103" s="92"/>
      <c r="J103" s="92"/>
      <c r="K103" s="92"/>
    </row>
    <row r="104" spans="7:11" ht="19.5" customHeight="1">
      <c r="G104" s="92"/>
      <c r="H104" s="92"/>
      <c r="I104" s="92"/>
      <c r="J104" s="92"/>
      <c r="K104" s="92"/>
    </row>
    <row r="105" spans="7:11" ht="19.5" customHeight="1">
      <c r="G105" s="92"/>
      <c r="H105" s="92"/>
      <c r="I105" s="92"/>
      <c r="J105" s="92"/>
      <c r="K105" s="92"/>
    </row>
    <row r="106" spans="7:11" ht="19.5" customHeight="1">
      <c r="G106" s="92"/>
      <c r="H106" s="92"/>
      <c r="I106" s="92"/>
      <c r="J106" s="92"/>
      <c r="K106" s="92"/>
    </row>
    <row r="107" spans="7:11" ht="19.5" customHeight="1">
      <c r="G107" s="92"/>
      <c r="H107" s="92"/>
      <c r="I107" s="92"/>
      <c r="J107" s="92"/>
      <c r="K107" s="92"/>
    </row>
    <row r="108" spans="7:11" ht="19.5" customHeight="1">
      <c r="G108" s="92"/>
      <c r="H108" s="92"/>
      <c r="I108" s="92"/>
      <c r="J108" s="92"/>
      <c r="K108" s="92"/>
    </row>
    <row r="109" spans="7:11" ht="19.5" customHeight="1">
      <c r="G109" s="92"/>
      <c r="H109" s="92"/>
      <c r="I109" s="92"/>
      <c r="J109" s="92"/>
      <c r="K109" s="92"/>
    </row>
    <row r="110" spans="7:11" ht="19.5" customHeight="1">
      <c r="G110" s="92"/>
      <c r="H110" s="92"/>
      <c r="I110" s="92"/>
      <c r="J110" s="92"/>
      <c r="K110" s="92"/>
    </row>
    <row r="111" spans="7:11" ht="19.5" customHeight="1">
      <c r="G111" s="92"/>
      <c r="H111" s="92"/>
      <c r="I111" s="92"/>
      <c r="J111" s="92"/>
      <c r="K111" s="92"/>
    </row>
    <row r="112" spans="7:11" ht="19.5" customHeight="1">
      <c r="G112" s="92"/>
      <c r="H112" s="92"/>
      <c r="I112" s="92"/>
      <c r="J112" s="92"/>
      <c r="K112" s="92"/>
    </row>
    <row r="113" spans="7:11" ht="19.5" customHeight="1">
      <c r="G113" s="92"/>
      <c r="H113" s="92"/>
      <c r="I113" s="92"/>
      <c r="J113" s="92"/>
      <c r="K113" s="92"/>
    </row>
    <row r="114" spans="7:11" ht="19.5" customHeight="1">
      <c r="G114" s="92"/>
      <c r="H114" s="92"/>
      <c r="I114" s="92"/>
      <c r="J114" s="92"/>
      <c r="K114" s="92"/>
    </row>
    <row r="115" spans="7:11" ht="19.5" customHeight="1">
      <c r="G115" s="92"/>
      <c r="H115" s="92"/>
      <c r="I115" s="92"/>
      <c r="J115" s="92"/>
      <c r="K115" s="92"/>
    </row>
    <row r="116" spans="7:11" ht="19.5" customHeight="1">
      <c r="G116" s="92"/>
      <c r="H116" s="92"/>
      <c r="I116" s="92"/>
      <c r="J116" s="92"/>
      <c r="K116" s="92"/>
    </row>
    <row r="117" spans="7:11" ht="19.5" customHeight="1">
      <c r="G117" s="92"/>
      <c r="H117" s="92"/>
      <c r="I117" s="92"/>
      <c r="J117" s="92"/>
      <c r="K117" s="92"/>
    </row>
    <row r="118" spans="7:11" ht="19.5" customHeight="1">
      <c r="G118" s="92"/>
      <c r="H118" s="92"/>
      <c r="I118" s="92"/>
      <c r="J118" s="92"/>
      <c r="K118" s="92"/>
    </row>
    <row r="119" spans="7:11" ht="19.5" customHeight="1">
      <c r="G119" s="92"/>
      <c r="H119" s="92"/>
      <c r="I119" s="92"/>
      <c r="J119" s="92"/>
      <c r="K119" s="92"/>
    </row>
    <row r="120" spans="7:11" ht="19.5" customHeight="1">
      <c r="G120" s="92"/>
      <c r="H120" s="92"/>
      <c r="I120" s="92"/>
      <c r="J120" s="92"/>
      <c r="K120" s="92"/>
    </row>
    <row r="121" spans="7:11" ht="19.5" customHeight="1">
      <c r="G121" s="92"/>
      <c r="H121" s="92"/>
      <c r="I121" s="92"/>
      <c r="J121" s="92"/>
      <c r="K121" s="92"/>
    </row>
    <row r="122" spans="7:11" ht="19.5" customHeight="1">
      <c r="G122" s="92"/>
      <c r="H122" s="92"/>
      <c r="I122" s="92"/>
      <c r="J122" s="92"/>
      <c r="K122" s="92"/>
    </row>
    <row r="123" spans="7:11" ht="19.5" customHeight="1">
      <c r="G123" s="92"/>
      <c r="H123" s="92"/>
      <c r="I123" s="92"/>
      <c r="J123" s="92"/>
      <c r="K123" s="92"/>
    </row>
    <row r="124" spans="7:11" ht="19.5" customHeight="1">
      <c r="G124" s="92"/>
      <c r="H124" s="92"/>
      <c r="I124" s="92"/>
      <c r="J124" s="92"/>
      <c r="K124" s="92"/>
    </row>
    <row r="125" spans="7:11" ht="19.5" customHeight="1">
      <c r="G125" s="92"/>
      <c r="H125" s="92"/>
      <c r="I125" s="92"/>
      <c r="J125" s="92"/>
      <c r="K125" s="92"/>
    </row>
    <row r="126" spans="7:11" ht="19.5" customHeight="1">
      <c r="G126" s="92"/>
      <c r="H126" s="92"/>
      <c r="I126" s="92"/>
      <c r="J126" s="92"/>
      <c r="K126" s="92"/>
    </row>
    <row r="127" spans="7:11" ht="19.5" customHeight="1">
      <c r="G127" s="92"/>
      <c r="H127" s="92"/>
      <c r="I127" s="92"/>
      <c r="J127" s="92"/>
      <c r="K127" s="92"/>
    </row>
    <row r="128" spans="7:11" ht="19.5" customHeight="1">
      <c r="G128" s="92"/>
      <c r="H128" s="92"/>
      <c r="I128" s="92"/>
      <c r="J128" s="92"/>
      <c r="K128" s="92"/>
    </row>
    <row r="129" spans="7:11" ht="19.5" customHeight="1">
      <c r="G129" s="92"/>
      <c r="H129" s="92"/>
      <c r="I129" s="92"/>
      <c r="J129" s="92"/>
      <c r="K129" s="92"/>
    </row>
    <row r="130" spans="7:11" ht="19.5" customHeight="1">
      <c r="G130" s="92"/>
      <c r="H130" s="92"/>
      <c r="I130" s="92"/>
      <c r="J130" s="92"/>
      <c r="K130" s="92"/>
    </row>
    <row r="131" spans="7:11" ht="19.5" customHeight="1">
      <c r="G131" s="92"/>
      <c r="H131" s="92"/>
      <c r="I131" s="92"/>
      <c r="J131" s="92"/>
      <c r="K131" s="92"/>
    </row>
    <row r="132" spans="7:11" ht="19.5" customHeight="1">
      <c r="G132" s="92"/>
      <c r="H132" s="92"/>
      <c r="I132" s="92"/>
      <c r="J132" s="92"/>
      <c r="K132" s="92"/>
    </row>
    <row r="133" spans="7:11" ht="19.5" customHeight="1">
      <c r="G133" s="92"/>
      <c r="H133" s="92"/>
      <c r="I133" s="92"/>
      <c r="J133" s="92"/>
      <c r="K133" s="92"/>
    </row>
    <row r="134" spans="7:11" ht="19.5" customHeight="1">
      <c r="G134" s="92"/>
      <c r="H134" s="92"/>
      <c r="I134" s="92"/>
      <c r="J134" s="92"/>
      <c r="K134" s="92"/>
    </row>
    <row r="135" spans="7:11" ht="19.5" customHeight="1">
      <c r="G135" s="92"/>
      <c r="H135" s="92"/>
      <c r="I135" s="92"/>
      <c r="J135" s="92"/>
      <c r="K135" s="92"/>
    </row>
    <row r="136" spans="7:11" ht="19.5" customHeight="1">
      <c r="G136" s="92"/>
      <c r="H136" s="92"/>
      <c r="I136" s="92"/>
      <c r="J136" s="92"/>
      <c r="K136" s="92"/>
    </row>
    <row r="137" spans="7:11" ht="19.5" customHeight="1">
      <c r="G137" s="92"/>
      <c r="H137" s="92"/>
      <c r="I137" s="92"/>
      <c r="J137" s="92"/>
      <c r="K137" s="92"/>
    </row>
    <row r="138" spans="7:11" ht="19.5" customHeight="1">
      <c r="G138" s="92"/>
      <c r="H138" s="92"/>
      <c r="I138" s="92"/>
      <c r="J138" s="92"/>
      <c r="K138" s="92"/>
    </row>
    <row r="139" spans="7:11" ht="19.5" customHeight="1">
      <c r="G139" s="92"/>
      <c r="H139" s="92"/>
      <c r="I139" s="92"/>
      <c r="J139" s="92"/>
      <c r="K139" s="92"/>
    </row>
    <row r="140" spans="7:11" ht="19.5" customHeight="1">
      <c r="G140" s="92"/>
      <c r="H140" s="92"/>
      <c r="I140" s="92"/>
      <c r="J140" s="92"/>
      <c r="K140" s="92"/>
    </row>
    <row r="141" spans="7:11" ht="19.5" customHeight="1">
      <c r="G141" s="92"/>
      <c r="H141" s="92"/>
      <c r="I141" s="92"/>
      <c r="J141" s="92"/>
      <c r="K141" s="92"/>
    </row>
    <row r="142" spans="7:11" ht="19.5" customHeight="1">
      <c r="G142" s="92"/>
      <c r="H142" s="92"/>
      <c r="I142" s="92"/>
      <c r="J142" s="92"/>
      <c r="K142" s="92"/>
    </row>
    <row r="143" spans="7:11" ht="19.5" customHeight="1">
      <c r="G143" s="92"/>
      <c r="H143" s="92"/>
      <c r="I143" s="92"/>
      <c r="J143" s="92"/>
      <c r="K143" s="92"/>
    </row>
    <row r="144" spans="7:11" ht="19.5" customHeight="1">
      <c r="G144" s="92"/>
      <c r="H144" s="92"/>
      <c r="I144" s="92"/>
      <c r="J144" s="92"/>
      <c r="K144" s="92"/>
    </row>
    <row r="145" spans="7:11" ht="19.5" customHeight="1">
      <c r="G145" s="92"/>
      <c r="H145" s="92"/>
      <c r="I145" s="92"/>
      <c r="J145" s="92"/>
      <c r="K145" s="92"/>
    </row>
    <row r="146" spans="7:11" ht="19.5" customHeight="1">
      <c r="G146" s="92"/>
      <c r="H146" s="92"/>
      <c r="I146" s="92"/>
      <c r="J146" s="92"/>
      <c r="K146" s="92"/>
    </row>
    <row r="147" spans="7:11" ht="19.5" customHeight="1">
      <c r="G147" s="92"/>
      <c r="H147" s="92"/>
      <c r="I147" s="92"/>
      <c r="J147" s="92"/>
      <c r="K147" s="92"/>
    </row>
    <row r="148" spans="7:11" ht="19.5" customHeight="1">
      <c r="G148" s="92"/>
      <c r="H148" s="92"/>
      <c r="I148" s="92"/>
      <c r="J148" s="92"/>
      <c r="K148" s="92"/>
    </row>
    <row r="149" spans="7:11" ht="19.5" customHeight="1">
      <c r="G149" s="92"/>
      <c r="H149" s="92"/>
      <c r="I149" s="92"/>
      <c r="J149" s="92"/>
      <c r="K149" s="92"/>
    </row>
    <row r="150" spans="7:11" ht="19.5" customHeight="1">
      <c r="G150" s="92"/>
      <c r="H150" s="92"/>
      <c r="I150" s="92"/>
      <c r="J150" s="92"/>
      <c r="K150" s="92"/>
    </row>
    <row r="151" spans="7:11" ht="19.5" customHeight="1">
      <c r="G151" s="92"/>
      <c r="H151" s="92"/>
      <c r="I151" s="92"/>
      <c r="J151" s="92"/>
      <c r="K151" s="92"/>
    </row>
    <row r="152" spans="7:11" ht="19.5" customHeight="1">
      <c r="G152" s="92"/>
      <c r="H152" s="92"/>
      <c r="I152" s="92"/>
      <c r="J152" s="92"/>
      <c r="K152" s="92"/>
    </row>
    <row r="153" spans="7:11" ht="19.5" customHeight="1">
      <c r="G153" s="92"/>
      <c r="H153" s="92"/>
      <c r="I153" s="92"/>
      <c r="J153" s="92"/>
      <c r="K153" s="92"/>
    </row>
    <row r="154" spans="7:11" ht="19.5" customHeight="1">
      <c r="G154" s="92"/>
      <c r="H154" s="92"/>
      <c r="I154" s="92"/>
      <c r="J154" s="92"/>
      <c r="K154" s="92"/>
    </row>
    <row r="155" spans="7:11" ht="19.5" customHeight="1">
      <c r="G155" s="92"/>
      <c r="H155" s="92"/>
      <c r="I155" s="92"/>
      <c r="J155" s="92"/>
      <c r="K155" s="92"/>
    </row>
    <row r="156" spans="7:11" ht="19.5" customHeight="1">
      <c r="G156" s="92"/>
      <c r="H156" s="92"/>
      <c r="I156" s="92"/>
      <c r="J156" s="92"/>
      <c r="K156" s="92"/>
    </row>
    <row r="157" spans="7:11" ht="19.5" customHeight="1">
      <c r="G157" s="92"/>
      <c r="H157" s="92"/>
      <c r="I157" s="92"/>
      <c r="J157" s="92"/>
      <c r="K157" s="92"/>
    </row>
    <row r="158" spans="7:11" ht="19.5" customHeight="1">
      <c r="G158" s="92"/>
      <c r="H158" s="92"/>
      <c r="I158" s="92"/>
      <c r="J158" s="92"/>
      <c r="K158" s="92"/>
    </row>
    <row r="159" spans="7:11" ht="19.5" customHeight="1">
      <c r="G159" s="92"/>
      <c r="H159" s="92"/>
      <c r="I159" s="92"/>
      <c r="J159" s="92"/>
      <c r="K159" s="92"/>
    </row>
    <row r="160" spans="7:11" ht="19.5" customHeight="1">
      <c r="G160" s="92"/>
      <c r="H160" s="92"/>
      <c r="I160" s="92"/>
      <c r="J160" s="92"/>
      <c r="K160" s="92"/>
    </row>
    <row r="161" spans="7:11" ht="19.5" customHeight="1">
      <c r="G161" s="92"/>
      <c r="H161" s="92"/>
      <c r="I161" s="92"/>
      <c r="J161" s="92"/>
      <c r="K161" s="92"/>
    </row>
    <row r="162" spans="7:11" ht="19.5" customHeight="1">
      <c r="G162" s="92"/>
      <c r="H162" s="92"/>
      <c r="I162" s="92"/>
      <c r="J162" s="92"/>
      <c r="K162" s="92"/>
    </row>
    <row r="163" spans="7:11" ht="19.5" customHeight="1">
      <c r="G163" s="92"/>
      <c r="H163" s="92"/>
      <c r="I163" s="92"/>
      <c r="J163" s="92"/>
      <c r="K163" s="92"/>
    </row>
    <row r="164" spans="7:11" ht="19.5" customHeight="1">
      <c r="G164" s="92"/>
      <c r="H164" s="92"/>
      <c r="I164" s="92"/>
      <c r="J164" s="92"/>
      <c r="K164" s="92"/>
    </row>
    <row r="165" spans="7:11" ht="19.5" customHeight="1">
      <c r="G165" s="92"/>
      <c r="H165" s="92"/>
      <c r="I165" s="92"/>
      <c r="J165" s="92"/>
      <c r="K165" s="92"/>
    </row>
    <row r="166" spans="7:11" ht="19.5" customHeight="1">
      <c r="G166" s="92"/>
      <c r="H166" s="92"/>
      <c r="I166" s="92"/>
      <c r="J166" s="92"/>
      <c r="K166" s="92"/>
    </row>
    <row r="167" spans="7:11" ht="19.5" customHeight="1">
      <c r="G167" s="92"/>
      <c r="H167" s="92"/>
      <c r="I167" s="92"/>
      <c r="J167" s="92"/>
      <c r="K167" s="92"/>
    </row>
    <row r="168" spans="7:11" ht="19.5" customHeight="1">
      <c r="G168" s="92"/>
      <c r="H168" s="92"/>
      <c r="I168" s="92"/>
      <c r="J168" s="92"/>
      <c r="K168" s="92"/>
    </row>
    <row r="169" spans="7:11" ht="19.5" customHeight="1">
      <c r="G169" s="92"/>
      <c r="H169" s="92"/>
      <c r="I169" s="92"/>
      <c r="J169" s="92"/>
      <c r="K169" s="92"/>
    </row>
    <row r="170" spans="7:11" ht="19.5" customHeight="1">
      <c r="G170" s="92"/>
      <c r="H170" s="92"/>
      <c r="I170" s="92"/>
      <c r="J170" s="92"/>
      <c r="K170" s="92"/>
    </row>
    <row r="171" spans="7:11" ht="19.5" customHeight="1">
      <c r="G171" s="92"/>
      <c r="H171" s="92"/>
      <c r="I171" s="92"/>
      <c r="J171" s="92"/>
      <c r="K171" s="92"/>
    </row>
    <row r="172" spans="7:11" ht="19.5" customHeight="1">
      <c r="G172" s="92"/>
      <c r="H172" s="92"/>
      <c r="I172" s="92"/>
      <c r="J172" s="92"/>
      <c r="K172" s="92"/>
    </row>
    <row r="173" spans="7:11" ht="19.5" customHeight="1">
      <c r="G173" s="92"/>
      <c r="H173" s="92"/>
      <c r="I173" s="92"/>
      <c r="J173" s="92"/>
      <c r="K173" s="92"/>
    </row>
    <row r="174" spans="7:11" ht="19.5" customHeight="1">
      <c r="G174" s="92"/>
      <c r="H174" s="92"/>
      <c r="I174" s="92"/>
      <c r="J174" s="92"/>
      <c r="K174" s="92"/>
    </row>
    <row r="175" spans="7:11" ht="19.5" customHeight="1">
      <c r="G175" s="92"/>
      <c r="H175" s="92"/>
      <c r="I175" s="92"/>
      <c r="J175" s="92"/>
      <c r="K175" s="92"/>
    </row>
    <row r="176" spans="7:11" ht="19.5" customHeight="1">
      <c r="G176" s="92"/>
      <c r="H176" s="92"/>
      <c r="I176" s="92"/>
      <c r="J176" s="92"/>
      <c r="K176" s="92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2018-02-26T10:42:48Z</dcterms:created>
  <dcterms:modified xsi:type="dcterms:W3CDTF">2018-02-26T10:51:13Z</dcterms:modified>
  <cp:category/>
  <cp:version/>
  <cp:contentType/>
  <cp:contentStatus/>
</cp:coreProperties>
</file>