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<sst xmlns="http://schemas.openxmlformats.org/spreadsheetml/2006/main" count="56" uniqueCount="51">
  <si>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</si>
  <si>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</si>
  <si>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1.01.-30.09.2016</t>
  </si>
  <si>
    <t>Realizări 1.01.-30.09.2017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</si>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</sst>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septembrie%20%202017%20-%20%20&#238;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septembrie in luna"/>
      <sheetName val=" septembrie 2017"/>
      <sheetName val="UAT septembrie 2017"/>
      <sheetName val=" consolidari septembrie"/>
      <sheetName val=" august 2017 (valori)"/>
      <sheetName val="UAT august 2017 (valori)"/>
      <sheetName val="Sinteza - An 2"/>
      <sheetName val="2016 - 2017"/>
      <sheetName val="Sinteza-anexa program 9 luni "/>
      <sheetName val="program 9 luni .%.exec "/>
      <sheetName val="BGC trim. 29.09.2017 (Liliana)"/>
      <sheetName val="Sinteza - Anexa executie progam"/>
      <sheetName val="progr.%.exec"/>
      <sheetName val="dob_trez"/>
      <sheetName val="SPECIAL_CNAIR"/>
      <sheetName val="CNAIR_ex"/>
      <sheetName val="septembrie 2016"/>
      <sheetName val="septembrie 2016 leg"/>
      <sheetName val="bgc 2010-2020"/>
      <sheetName val="progr.%.exec (2)"/>
      <sheetName val="Program 2017-executie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57"/>
  <sheetViews>
    <sheetView showZeros="0" tabSelected="1" view="pageBreakPreview" zoomScale="75" zoomScaleNormal="75" zoomScaleSheetLayoutView="75" zoomScalePageLayoutView="0" workbookViewId="0" topLeftCell="A24">
      <selection activeCell="G60" sqref="G60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8.7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37">
        <v>761473.6</v>
      </c>
      <c r="C10" s="37"/>
      <c r="D10" s="37"/>
      <c r="E10" s="37"/>
      <c r="F10" s="37"/>
      <c r="G10" s="37">
        <v>837100</v>
      </c>
      <c r="H10" s="37"/>
      <c r="I10" s="37"/>
      <c r="J10" s="37"/>
      <c r="K10" s="37"/>
      <c r="L10" s="38"/>
    </row>
    <row r="11" spans="2:12" s="35" customFormat="1" ht="8.25" customHeight="1">
      <c r="B11" s="39"/>
      <c r="G11" s="41"/>
      <c r="H11" s="41"/>
      <c r="I11" s="41"/>
      <c r="J11" s="41"/>
      <c r="K11" s="41"/>
      <c r="L11" s="34"/>
    </row>
    <row r="12" spans="1:12" s="41" customFormat="1" ht="35.25" customHeight="1">
      <c r="A12" s="42" t="s">
        <v>10</v>
      </c>
      <c r="B12" s="43">
        <f>B13+B30+B31+B33+B34++B37+B32+B35+B36</f>
        <v>165789.60986080286</v>
      </c>
      <c r="C12" s="44">
        <f aca="true" t="shared" si="0" ref="C12:C34">B12/$B$10*100</f>
        <v>21.77220718627709</v>
      </c>
      <c r="D12" s="44">
        <f aca="true" t="shared" si="1" ref="D12:D34">B12/B$12*100</f>
        <v>100</v>
      </c>
      <c r="E12" s="44"/>
      <c r="F12" s="44"/>
      <c r="G12" s="43">
        <f>G13+G30+G31+G33+G34+G37+G32+G35+G36</f>
        <v>180437.95447446004</v>
      </c>
      <c r="H12" s="44">
        <f>G12/$G$10*100</f>
        <v>21.55512537026162</v>
      </c>
      <c r="I12" s="44">
        <f aca="true" t="shared" si="2" ref="I12:I36">G12/G$12*100</f>
        <v>100</v>
      </c>
      <c r="J12" s="44"/>
      <c r="K12" s="44">
        <f>G12-B12</f>
        <v>14648.344613657187</v>
      </c>
      <c r="L12" s="45">
        <f>G12/B12-1</f>
        <v>0.08835502192179567</v>
      </c>
    </row>
    <row r="13" spans="1:12" s="50" customFormat="1" ht="24.75" customHeight="1">
      <c r="A13" s="46" t="s">
        <v>11</v>
      </c>
      <c r="B13" s="47">
        <f>B14+B27+B28</f>
        <v>162127.45488873144</v>
      </c>
      <c r="C13" s="48">
        <f>B13/$B$10*100</f>
        <v>21.29127718790664</v>
      </c>
      <c r="D13" s="48">
        <f>B13/B$12*100</f>
        <v>97.791082942323</v>
      </c>
      <c r="E13" s="48"/>
      <c r="F13" s="48"/>
      <c r="G13" s="47">
        <f>G14+G27+G28</f>
        <v>172436.67473746</v>
      </c>
      <c r="H13" s="48">
        <f>G13/$G$10*100</f>
        <v>20.59929216789631</v>
      </c>
      <c r="I13" s="48">
        <f t="shared" si="2"/>
        <v>95.56563376020063</v>
      </c>
      <c r="J13" s="48"/>
      <c r="K13" s="48">
        <f>G13-B13</f>
        <v>10309.219848728564</v>
      </c>
      <c r="L13" s="49">
        <f>G13/B13-1</f>
        <v>0.06358713183898312</v>
      </c>
    </row>
    <row r="14" spans="1:12" s="50" customFormat="1" ht="25.5" customHeight="1">
      <c r="A14" s="51" t="s">
        <v>12</v>
      </c>
      <c r="B14" s="47">
        <f>B15+B19+B20+B25+B26</f>
        <v>102872.19411200001</v>
      </c>
      <c r="C14" s="48">
        <f>B14/$B$10*100</f>
        <v>13.509620571481404</v>
      </c>
      <c r="D14" s="48">
        <f t="shared" si="1"/>
        <v>62.04984389454299</v>
      </c>
      <c r="E14" s="48"/>
      <c r="F14" s="48"/>
      <c r="G14" s="47">
        <f>G15+G19+G20+G25+G26</f>
        <v>103452.408</v>
      </c>
      <c r="H14" s="48">
        <f aca="true" t="shared" si="3" ref="H14:H36">G14/$G$10*100</f>
        <v>12.358428861545812</v>
      </c>
      <c r="I14" s="48">
        <f>G14/G$12*100</f>
        <v>57.33406161764214</v>
      </c>
      <c r="J14" s="48"/>
      <c r="K14" s="48">
        <f>G14-B14</f>
        <v>580.2138879999839</v>
      </c>
      <c r="L14" s="49">
        <f>G14/B14-1</f>
        <v>0.0056401430241517225</v>
      </c>
    </row>
    <row r="15" spans="1:12" s="50" customFormat="1" ht="40.5" customHeight="1">
      <c r="A15" s="52" t="s">
        <v>13</v>
      </c>
      <c r="B15" s="47">
        <f>B16+B17+B18</f>
        <v>32979.837921000006</v>
      </c>
      <c r="C15" s="48">
        <f t="shared" si="0"/>
        <v>4.331054670969552</v>
      </c>
      <c r="D15" s="48">
        <f t="shared" si="1"/>
        <v>19.89258431133888</v>
      </c>
      <c r="E15" s="48"/>
      <c r="F15" s="48"/>
      <c r="G15" s="47">
        <f>G16+G17+G18</f>
        <v>34300.29</v>
      </c>
      <c r="H15" s="48">
        <f t="shared" si="3"/>
        <v>4.097514036554772</v>
      </c>
      <c r="I15" s="48">
        <f t="shared" si="2"/>
        <v>19.00946510943462</v>
      </c>
      <c r="J15" s="48"/>
      <c r="K15" s="48">
        <f>G15-B15</f>
        <v>1320.4520789999951</v>
      </c>
      <c r="L15" s="49">
        <f>G15/B15-1</f>
        <v>0.04003816156292239</v>
      </c>
    </row>
    <row r="16" spans="1:12" ht="25.5" customHeight="1">
      <c r="A16" s="53" t="s">
        <v>14</v>
      </c>
      <c r="B16" s="54">
        <v>11334.152</v>
      </c>
      <c r="C16" s="54">
        <f t="shared" si="0"/>
        <v>1.48844976372129</v>
      </c>
      <c r="D16" s="54">
        <f t="shared" si="1"/>
        <v>6.83646701956544</v>
      </c>
      <c r="E16" s="54"/>
      <c r="F16" s="54"/>
      <c r="G16" s="54">
        <v>10636.873</v>
      </c>
      <c r="H16" s="54">
        <f>G16/$G$10*100</f>
        <v>1.2706812806116354</v>
      </c>
      <c r="I16" s="54">
        <f t="shared" si="2"/>
        <v>5.895030804899524</v>
      </c>
      <c r="J16" s="54"/>
      <c r="K16" s="54">
        <f>G16-B16</f>
        <v>-697.2790000000005</v>
      </c>
      <c r="L16" s="55">
        <f>G16/B16-1</f>
        <v>-0.06152017371921603</v>
      </c>
    </row>
    <row r="17" spans="1:12" ht="18" customHeight="1">
      <c r="A17" s="53" t="s">
        <v>15</v>
      </c>
      <c r="B17" s="54">
        <v>20418.205921</v>
      </c>
      <c r="C17" s="54">
        <f t="shared" si="0"/>
        <v>2.6814069353159455</v>
      </c>
      <c r="D17" s="54">
        <f t="shared" si="1"/>
        <v>12.315733138007351</v>
      </c>
      <c r="E17" s="54"/>
      <c r="F17" s="54"/>
      <c r="G17" s="54">
        <v>22267.392</v>
      </c>
      <c r="H17" s="54">
        <f t="shared" si="3"/>
        <v>2.660063552741608</v>
      </c>
      <c r="I17" s="54">
        <f t="shared" si="2"/>
        <v>12.340747302780924</v>
      </c>
      <c r="J17" s="54"/>
      <c r="K17" s="54">
        <f>G17-B17</f>
        <v>1849.1860789999992</v>
      </c>
      <c r="L17" s="55">
        <f>G17/B17-1</f>
        <v>0.09056555145710043</v>
      </c>
    </row>
    <row r="18" spans="1:12" ht="36.75" customHeight="1">
      <c r="A18" s="56" t="s">
        <v>16</v>
      </c>
      <c r="B18" s="54">
        <v>1227.48</v>
      </c>
      <c r="C18" s="54">
        <f t="shared" si="0"/>
        <v>0.1611979719323165</v>
      </c>
      <c r="D18" s="54">
        <f t="shared" si="1"/>
        <v>0.7403841537660857</v>
      </c>
      <c r="E18" s="54"/>
      <c r="F18" s="54"/>
      <c r="G18" s="54">
        <v>1396.025</v>
      </c>
      <c r="H18" s="54">
        <f t="shared" si="3"/>
        <v>0.1667692032015291</v>
      </c>
      <c r="I18" s="54">
        <f t="shared" si="2"/>
        <v>0.7736870017541677</v>
      </c>
      <c r="J18" s="54"/>
      <c r="K18" s="54">
        <f>G18-B18</f>
        <v>168.54500000000007</v>
      </c>
      <c r="L18" s="55">
        <f>G18/B18-1</f>
        <v>0.13730977286798973</v>
      </c>
    </row>
    <row r="19" spans="1:12" ht="24" customHeight="1">
      <c r="A19" s="52" t="s">
        <v>17</v>
      </c>
      <c r="B19" s="48">
        <v>5224.3279999999995</v>
      </c>
      <c r="C19" s="48">
        <f t="shared" si="0"/>
        <v>0.6860813034095995</v>
      </c>
      <c r="D19" s="48">
        <f t="shared" si="1"/>
        <v>3.1511793799299914</v>
      </c>
      <c r="E19" s="48"/>
      <c r="F19" s="48"/>
      <c r="G19" s="48">
        <v>4590.168</v>
      </c>
      <c r="H19" s="48">
        <f t="shared" si="3"/>
        <v>0.5483416557161629</v>
      </c>
      <c r="I19" s="48">
        <f t="shared" si="2"/>
        <v>2.54390381079703</v>
      </c>
      <c r="J19" s="48"/>
      <c r="K19" s="48">
        <f>G19-B19</f>
        <v>-634.1599999999999</v>
      </c>
      <c r="L19" s="49">
        <f>G19/B19-1</f>
        <v>-0.12138594667103597</v>
      </c>
    </row>
    <row r="20" spans="1:12" ht="23.25" customHeight="1">
      <c r="A20" s="57" t="s">
        <v>18</v>
      </c>
      <c r="B20" s="47">
        <f>B21+B22+B23+B24</f>
        <v>63400.557191</v>
      </c>
      <c r="C20" s="48">
        <f t="shared" si="0"/>
        <v>8.326034834431555</v>
      </c>
      <c r="D20" s="48">
        <f t="shared" si="1"/>
        <v>38.24157451376548</v>
      </c>
      <c r="E20" s="48"/>
      <c r="F20" s="48"/>
      <c r="G20" s="47">
        <f>G21+G22+G23+G24</f>
        <v>63132.67</v>
      </c>
      <c r="H20" s="48">
        <f t="shared" si="3"/>
        <v>7.54183132242265</v>
      </c>
      <c r="I20" s="48">
        <f t="shared" si="2"/>
        <v>34.98857553771264</v>
      </c>
      <c r="J20" s="48"/>
      <c r="K20" s="48">
        <f>G20-B20</f>
        <v>-267.8871910000016</v>
      </c>
      <c r="L20" s="49">
        <f>G20/B20-1</f>
        <v>-0.004225312881603993</v>
      </c>
    </row>
    <row r="21" spans="1:12" ht="20.25" customHeight="1">
      <c r="A21" s="53" t="s">
        <v>19</v>
      </c>
      <c r="B21" s="40">
        <v>39066.754</v>
      </c>
      <c r="C21" s="54">
        <f t="shared" si="0"/>
        <v>5.13041476421507</v>
      </c>
      <c r="D21" s="54">
        <f t="shared" si="1"/>
        <v>23.56405448616502</v>
      </c>
      <c r="E21" s="54"/>
      <c r="F21" s="54"/>
      <c r="G21" s="54">
        <v>38937.866</v>
      </c>
      <c r="H21" s="54">
        <f t="shared" si="3"/>
        <v>4.651519053876479</v>
      </c>
      <c r="I21" s="54">
        <f t="shared" si="2"/>
        <v>21.579642771616232</v>
      </c>
      <c r="J21" s="54"/>
      <c r="K21" s="54">
        <f>G21-B21</f>
        <v>-128.887999999999</v>
      </c>
      <c r="L21" s="55">
        <f>G21/B21-1</f>
        <v>-0.0032991735120865284</v>
      </c>
    </row>
    <row r="22" spans="1:12" ht="18" customHeight="1">
      <c r="A22" s="53" t="s">
        <v>20</v>
      </c>
      <c r="B22" s="40">
        <v>20273.974000000002</v>
      </c>
      <c r="C22" s="54">
        <f t="shared" si="0"/>
        <v>2.6624657768831383</v>
      </c>
      <c r="D22" s="54">
        <f t="shared" si="1"/>
        <v>12.228736177750859</v>
      </c>
      <c r="E22" s="54"/>
      <c r="F22" s="54"/>
      <c r="G22" s="54">
        <v>19466.472</v>
      </c>
      <c r="H22" s="54">
        <f t="shared" si="3"/>
        <v>2.3254655357782825</v>
      </c>
      <c r="I22" s="54">
        <f t="shared" si="2"/>
        <v>10.788457482073357</v>
      </c>
      <c r="J22" s="54"/>
      <c r="K22" s="54">
        <f>G22-B22</f>
        <v>-807.5020000000004</v>
      </c>
      <c r="L22" s="55">
        <f>G22/B22-1</f>
        <v>-0.0398294877955353</v>
      </c>
    </row>
    <row r="23" spans="1:12" s="59" customFormat="1" ht="30" customHeight="1">
      <c r="A23" s="58" t="s">
        <v>21</v>
      </c>
      <c r="B23" s="40">
        <v>1507.962191</v>
      </c>
      <c r="C23" s="54">
        <f t="shared" si="0"/>
        <v>0.1980321039363676</v>
      </c>
      <c r="D23" s="54">
        <f t="shared" si="1"/>
        <v>0.9095637490588745</v>
      </c>
      <c r="E23" s="54"/>
      <c r="F23" s="54"/>
      <c r="G23" s="54">
        <v>2485.124</v>
      </c>
      <c r="H23" s="54">
        <f t="shared" si="3"/>
        <v>0.29687301397682475</v>
      </c>
      <c r="I23" s="54">
        <f t="shared" si="2"/>
        <v>1.3772734274438667</v>
      </c>
      <c r="J23" s="54"/>
      <c r="K23" s="54">
        <f>G23-B23</f>
        <v>977.1618089999997</v>
      </c>
      <c r="L23" s="55">
        <f>G23/B23-1</f>
        <v>0.6480015313593495</v>
      </c>
    </row>
    <row r="24" spans="1:12" ht="52.5" customHeight="1">
      <c r="A24" s="58" t="s">
        <v>22</v>
      </c>
      <c r="B24" s="40">
        <v>2551.867</v>
      </c>
      <c r="C24" s="54">
        <f t="shared" si="0"/>
        <v>0.3351221893969798</v>
      </c>
      <c r="D24" s="54">
        <f t="shared" si="1"/>
        <v>1.5392201007907254</v>
      </c>
      <c r="E24" s="54"/>
      <c r="F24" s="54"/>
      <c r="G24" s="54">
        <v>2243.208</v>
      </c>
      <c r="H24" s="54">
        <f t="shared" si="3"/>
        <v>0.2679737187910644</v>
      </c>
      <c r="I24" s="54">
        <f t="shared" si="2"/>
        <v>1.2432018565791896</v>
      </c>
      <c r="J24" s="54"/>
      <c r="K24" s="54">
        <f>G24-B24</f>
        <v>-308.6590000000001</v>
      </c>
      <c r="L24" s="55">
        <f>G24/B24-1</f>
        <v>-0.12095418765946664</v>
      </c>
    </row>
    <row r="25" spans="1:12" s="50" customFormat="1" ht="35.25" customHeight="1">
      <c r="A25" s="57" t="s">
        <v>23</v>
      </c>
      <c r="B25" s="60">
        <v>681.517</v>
      </c>
      <c r="C25" s="48">
        <f t="shared" si="0"/>
        <v>0.08949975416087964</v>
      </c>
      <c r="D25" s="48">
        <f t="shared" si="1"/>
        <v>0.41107340838319273</v>
      </c>
      <c r="E25" s="48"/>
      <c r="F25" s="48"/>
      <c r="G25" s="48">
        <v>708.444</v>
      </c>
      <c r="H25" s="48">
        <f t="shared" si="3"/>
        <v>0.08463074901445466</v>
      </c>
      <c r="I25" s="48">
        <f t="shared" si="2"/>
        <v>0.3926247125020895</v>
      </c>
      <c r="J25" s="48"/>
      <c r="K25" s="48">
        <f>G25-B25</f>
        <v>26.926999999999907</v>
      </c>
      <c r="L25" s="49">
        <f>G25/B25-1</f>
        <v>0.03951038638801374</v>
      </c>
    </row>
    <row r="26" spans="1:12" s="50" customFormat="1" ht="17.25" customHeight="1">
      <c r="A26" s="61" t="s">
        <v>24</v>
      </c>
      <c r="B26" s="60">
        <v>585.954</v>
      </c>
      <c r="C26" s="48">
        <f t="shared" si="0"/>
        <v>0.0769500085098157</v>
      </c>
      <c r="D26" s="48">
        <f t="shared" si="1"/>
        <v>0.35343228112543823</v>
      </c>
      <c r="E26" s="48"/>
      <c r="F26" s="48"/>
      <c r="G26" s="48">
        <v>720.836</v>
      </c>
      <c r="H26" s="48">
        <f t="shared" si="3"/>
        <v>0.08611109783777326</v>
      </c>
      <c r="I26" s="48">
        <f t="shared" si="2"/>
        <v>0.3994924471957646</v>
      </c>
      <c r="J26" s="48"/>
      <c r="K26" s="48">
        <f>G26-B26</f>
        <v>134.88200000000006</v>
      </c>
      <c r="L26" s="49">
        <f>G26/B26-1</f>
        <v>0.23019213112292114</v>
      </c>
    </row>
    <row r="27" spans="1:12" s="50" customFormat="1" ht="18" customHeight="1">
      <c r="A27" s="62" t="s">
        <v>25</v>
      </c>
      <c r="B27" s="60">
        <v>45068.829278</v>
      </c>
      <c r="C27" s="48">
        <f t="shared" si="0"/>
        <v>5.918633197263831</v>
      </c>
      <c r="D27" s="48">
        <f t="shared" si="1"/>
        <v>27.18435088654822</v>
      </c>
      <c r="E27" s="48"/>
      <c r="F27" s="48"/>
      <c r="G27" s="48">
        <v>52335.070999999996</v>
      </c>
      <c r="H27" s="48">
        <f t="shared" si="3"/>
        <v>6.2519497073229</v>
      </c>
      <c r="I27" s="48">
        <f t="shared" si="2"/>
        <v>29.004469238431614</v>
      </c>
      <c r="J27" s="48"/>
      <c r="K27" s="48">
        <f>G27-B27</f>
        <v>7266.241721999999</v>
      </c>
      <c r="L27" s="49">
        <f>G27/B27-1</f>
        <v>0.1612254375896771</v>
      </c>
    </row>
    <row r="28" spans="1:12" s="50" customFormat="1" ht="18" customHeight="1">
      <c r="A28" s="64" t="s">
        <v>26</v>
      </c>
      <c r="B28" s="60">
        <v>14186.431498731428</v>
      </c>
      <c r="C28" s="48">
        <f t="shared" si="0"/>
        <v>1.8630234191614037</v>
      </c>
      <c r="D28" s="48">
        <f t="shared" si="1"/>
        <v>8.5568881612318</v>
      </c>
      <c r="E28" s="48"/>
      <c r="F28" s="48"/>
      <c r="G28" s="48">
        <v>16649.195737460006</v>
      </c>
      <c r="H28" s="48">
        <f t="shared" si="3"/>
        <v>1.9889135990275961</v>
      </c>
      <c r="I28" s="48">
        <f t="shared" si="2"/>
        <v>9.22710290412686</v>
      </c>
      <c r="J28" s="48"/>
      <c r="K28" s="48">
        <f>G28-B28</f>
        <v>2462.7642387285778</v>
      </c>
      <c r="L28" s="49">
        <f>G28/B28-1</f>
        <v>0.1735999810064146</v>
      </c>
    </row>
    <row r="29" spans="1:12" s="50" customFormat="1" ht="18.75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604.1824349999999</v>
      </c>
      <c r="C30" s="48">
        <f t="shared" si="0"/>
        <v>0.07934384527579157</v>
      </c>
      <c r="D30" s="48">
        <f t="shared" si="1"/>
        <v>0.36442720114202104</v>
      </c>
      <c r="E30" s="48"/>
      <c r="F30" s="48"/>
      <c r="G30" s="48">
        <v>622.509</v>
      </c>
      <c r="H30" s="48">
        <f t="shared" si="3"/>
        <v>0.07436495042408314</v>
      </c>
      <c r="I30" s="48">
        <f t="shared" si="2"/>
        <v>0.34499892321053366</v>
      </c>
      <c r="J30" s="48"/>
      <c r="K30" s="48">
        <f>G30-B30</f>
        <v>18.326565000000073</v>
      </c>
      <c r="L30" s="49">
        <f>G30/B30-1</f>
        <v>0.03033283316155999</v>
      </c>
    </row>
    <row r="31" spans="1:12" s="50" customFormat="1" ht="18" customHeight="1">
      <c r="A31" s="66" t="s">
        <v>28</v>
      </c>
      <c r="B31" s="60">
        <v>0</v>
      </c>
      <c r="C31" s="48">
        <f t="shared" si="0"/>
        <v>0</v>
      </c>
      <c r="D31" s="48">
        <f t="shared" si="1"/>
        <v>0</v>
      </c>
      <c r="E31" s="48"/>
      <c r="F31" s="48"/>
      <c r="G31" s="48">
        <v>0</v>
      </c>
      <c r="H31" s="48">
        <f t="shared" si="3"/>
        <v>0</v>
      </c>
      <c r="I31" s="48">
        <f t="shared" si="2"/>
        <v>0</v>
      </c>
      <c r="J31" s="48"/>
      <c r="K31" s="48">
        <f>G31-B31</f>
        <v>0</v>
      </c>
      <c r="L31" s="49"/>
    </row>
    <row r="32" spans="1:12" s="50" customFormat="1" ht="34.5" customHeight="1">
      <c r="A32" s="67" t="s">
        <v>29</v>
      </c>
      <c r="B32" s="60">
        <v>611.8638270714285</v>
      </c>
      <c r="C32" s="48">
        <f t="shared" si="0"/>
        <v>0.08035259883880788</v>
      </c>
      <c r="D32" s="48">
        <f t="shared" si="1"/>
        <v>0.36906041795088973</v>
      </c>
      <c r="E32" s="48"/>
      <c r="F32" s="48"/>
      <c r="G32" s="48">
        <v>201.35199999999998</v>
      </c>
      <c r="H32" s="48">
        <f t="shared" si="3"/>
        <v>0.024053518098196152</v>
      </c>
      <c r="I32" s="48">
        <f t="shared" si="2"/>
        <v>0.11159071304396781</v>
      </c>
      <c r="J32" s="48"/>
      <c r="K32" s="48">
        <f>G32-B32</f>
        <v>-410.51182707142857</v>
      </c>
      <c r="L32" s="49">
        <f>G32/B32-1</f>
        <v>-0.670920242231456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9" t="s">
        <v>31</v>
      </c>
      <c r="B34" s="60">
        <v>133.359</v>
      </c>
      <c r="C34" s="68">
        <f t="shared" si="0"/>
        <v>0.017513279514877474</v>
      </c>
      <c r="D34" s="68">
        <f t="shared" si="1"/>
        <v>0.08043869583381515</v>
      </c>
      <c r="E34" s="68"/>
      <c r="F34" s="68"/>
      <c r="G34" s="68">
        <v>-127.805</v>
      </c>
      <c r="H34" s="68">
        <f t="shared" si="3"/>
        <v>-0.01526759049098077</v>
      </c>
      <c r="I34" s="68">
        <f t="shared" si="2"/>
        <v>-0.07083044161758666</v>
      </c>
      <c r="J34" s="68"/>
      <c r="K34" s="68">
        <f>G34-B34</f>
        <v>-261.164</v>
      </c>
      <c r="L34" s="49">
        <f>G34/B34-1</f>
        <v>-1.958353017044219</v>
      </c>
    </row>
    <row r="35" spans="1:12" ht="48" customHeight="1">
      <c r="A35" s="70" t="s">
        <v>32</v>
      </c>
      <c r="B35" s="60">
        <v>783.281225</v>
      </c>
      <c r="C35" s="60">
        <f>B35/$B$10*100</f>
        <v>0.10286387144610135</v>
      </c>
      <c r="D35" s="60">
        <f>B35/B$12*100</f>
        <v>0.4724549539972039</v>
      </c>
      <c r="E35" s="47"/>
      <c r="F35" s="48"/>
      <c r="G35" s="60">
        <v>-146.482</v>
      </c>
      <c r="H35" s="60">
        <f t="shared" si="3"/>
        <v>-0.017498745669573528</v>
      </c>
      <c r="I35" s="60">
        <f t="shared" si="2"/>
        <v>-0.081181368092229</v>
      </c>
      <c r="J35" s="60"/>
      <c r="K35" s="60">
        <f>G35-B35</f>
        <v>-929.7632249999999</v>
      </c>
      <c r="L35" s="49">
        <f>G35/B35-1</f>
        <v>-1.1870107380653736</v>
      </c>
    </row>
    <row r="36" spans="1:12" ht="48" customHeight="1">
      <c r="A36" s="70" t="s">
        <v>33</v>
      </c>
      <c r="B36" s="60">
        <v>1529.468485</v>
      </c>
      <c r="C36" s="72">
        <f>B36/$B$10*100</f>
        <v>0.20085640329487459</v>
      </c>
      <c r="D36" s="72">
        <f>B36/B$12*100</f>
        <v>0.922535788753073</v>
      </c>
      <c r="E36" s="60"/>
      <c r="F36" s="60"/>
      <c r="G36" s="60">
        <v>7451.705737</v>
      </c>
      <c r="H36" s="60">
        <f t="shared" si="3"/>
        <v>0.8901810700035838</v>
      </c>
      <c r="I36" s="60">
        <f t="shared" si="2"/>
        <v>4.129788413254677</v>
      </c>
      <c r="J36" s="60"/>
      <c r="K36" s="60">
        <f>G36-B36</f>
        <v>5922.237252</v>
      </c>
      <c r="L36" s="49">
        <f>G36/B36-1</f>
        <v>3.8720884477721027</v>
      </c>
    </row>
    <row r="37" spans="1:12" ht="10.5" customHeight="1">
      <c r="A37" s="73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1"/>
    </row>
    <row r="38" spans="1:12" s="50" customFormat="1" ht="33" customHeight="1">
      <c r="A38" s="42" t="s">
        <v>34</v>
      </c>
      <c r="B38" s="74">
        <f>B39+B52+B53+B54+B55</f>
        <v>169486.18206627286</v>
      </c>
      <c r="C38" s="44">
        <f aca="true" t="shared" si="4" ref="C38:C56">B38/$B$10*100</f>
        <v>22.257657004297045</v>
      </c>
      <c r="D38" s="44">
        <f aca="true" t="shared" si="5" ref="D38:D54">B38/B$38*100</f>
        <v>100</v>
      </c>
      <c r="E38" s="44"/>
      <c r="F38" s="44"/>
      <c r="G38" s="74">
        <f>G39+G52+G53+G54+G55</f>
        <v>187256.03508926003</v>
      </c>
      <c r="H38" s="44">
        <f aca="true" t="shared" si="6" ref="H38:H54">G38/$G$10*100</f>
        <v>22.369613557431613</v>
      </c>
      <c r="I38" s="44">
        <f aca="true" t="shared" si="7" ref="I38:I54">G38/G$38*100</f>
        <v>100</v>
      </c>
      <c r="J38" s="44"/>
      <c r="K38" s="44">
        <f>G38-B38</f>
        <v>17769.85302298717</v>
      </c>
      <c r="L38" s="45">
        <f>G38/B38-1</f>
        <v>0.10484543817288161</v>
      </c>
    </row>
    <row r="39" spans="1:12" s="50" customFormat="1" ht="19.5" customHeight="1">
      <c r="A39" s="75" t="s">
        <v>35</v>
      </c>
      <c r="B39" s="63">
        <f>B40+B41+B42+B43+B44+B51</f>
        <v>159844.06972246143</v>
      </c>
      <c r="C39" s="48">
        <f t="shared" si="4"/>
        <v>20.9914131917983</v>
      </c>
      <c r="D39" s="48">
        <f t="shared" si="5"/>
        <v>94.31097436601577</v>
      </c>
      <c r="E39" s="48"/>
      <c r="F39" s="48"/>
      <c r="G39" s="63">
        <f>G40+G41+G42+G43+G44+G51</f>
        <v>180395.88553326</v>
      </c>
      <c r="H39" s="48">
        <f t="shared" si="6"/>
        <v>21.550099812837175</v>
      </c>
      <c r="I39" s="48">
        <f t="shared" si="7"/>
        <v>96.33648680389395</v>
      </c>
      <c r="J39" s="48"/>
      <c r="K39" s="48">
        <f>G39-B39</f>
        <v>20551.81581079858</v>
      </c>
      <c r="L39" s="49">
        <f>G39/B39-1</f>
        <v>0.12857415258809946</v>
      </c>
    </row>
    <row r="40" spans="1:12" ht="19.5" customHeight="1">
      <c r="A40" s="76" t="s">
        <v>36</v>
      </c>
      <c r="B40" s="68">
        <v>41504.2668125</v>
      </c>
      <c r="C40" s="68">
        <f t="shared" si="4"/>
        <v>5.450519468107627</v>
      </c>
      <c r="D40" s="68">
        <f t="shared" si="5"/>
        <v>24.488289432510143</v>
      </c>
      <c r="E40" s="68"/>
      <c r="F40" s="68"/>
      <c r="G40" s="77">
        <v>50489.464000999986</v>
      </c>
      <c r="H40" s="68">
        <f>G40/$G$10*100</f>
        <v>6.031473420260421</v>
      </c>
      <c r="I40" s="68">
        <f t="shared" si="7"/>
        <v>26.962796674047375</v>
      </c>
      <c r="J40" s="68"/>
      <c r="K40" s="68">
        <f>G40-B40</f>
        <v>8985.197188499988</v>
      </c>
      <c r="L40" s="78">
        <f>G40/B40-1</f>
        <v>0.2164885174117539</v>
      </c>
    </row>
    <row r="41" spans="1:12" ht="17.25" customHeight="1">
      <c r="A41" s="76" t="s">
        <v>37</v>
      </c>
      <c r="B41" s="68">
        <v>26684.65834</v>
      </c>
      <c r="C41" s="68">
        <f t="shared" si="4"/>
        <v>3.504344515686427</v>
      </c>
      <c r="D41" s="68">
        <f t="shared" si="5"/>
        <v>15.744444776958696</v>
      </c>
      <c r="E41" s="68"/>
      <c r="F41" s="68"/>
      <c r="G41" s="77">
        <v>27646.296499000007</v>
      </c>
      <c r="H41" s="68">
        <f t="shared" si="6"/>
        <v>3.30262770266396</v>
      </c>
      <c r="I41" s="68">
        <f t="shared" si="7"/>
        <v>14.763901460276966</v>
      </c>
      <c r="J41" s="68"/>
      <c r="K41" s="68">
        <f>G41-B41</f>
        <v>961.6381590000055</v>
      </c>
      <c r="L41" s="78">
        <f>G41/B41-1</f>
        <v>0.03603711716100633</v>
      </c>
    </row>
    <row r="42" spans="1:12" ht="19.5" customHeight="1">
      <c r="A42" s="76" t="s">
        <v>38</v>
      </c>
      <c r="B42" s="68">
        <v>8452.24461613143</v>
      </c>
      <c r="C42" s="68">
        <f t="shared" si="4"/>
        <v>1.1099852465182547</v>
      </c>
      <c r="D42" s="68">
        <f t="shared" si="5"/>
        <v>4.986981542145078</v>
      </c>
      <c r="E42" s="68"/>
      <c r="F42" s="68"/>
      <c r="G42" s="77">
        <v>7988.336944459999</v>
      </c>
      <c r="H42" s="68">
        <f t="shared" si="6"/>
        <v>0.9542870558427905</v>
      </c>
      <c r="I42" s="68">
        <f t="shared" si="7"/>
        <v>4.265997056197505</v>
      </c>
      <c r="J42" s="68"/>
      <c r="K42" s="68">
        <f>G42-B42</f>
        <v>-463.90767167142985</v>
      </c>
      <c r="L42" s="78">
        <f>G42/B42-1</f>
        <v>-0.054885736599014745</v>
      </c>
    </row>
    <row r="43" spans="1:12" ht="19.5" customHeight="1">
      <c r="A43" s="76" t="s">
        <v>39</v>
      </c>
      <c r="B43" s="68">
        <v>4337.913137</v>
      </c>
      <c r="C43" s="68">
        <f t="shared" si="4"/>
        <v>0.5696734774521401</v>
      </c>
      <c r="D43" s="68">
        <f t="shared" si="5"/>
        <v>2.5594494395441507</v>
      </c>
      <c r="E43" s="68"/>
      <c r="F43" s="68"/>
      <c r="G43" s="77">
        <v>4511.030000000001</v>
      </c>
      <c r="H43" s="68">
        <f t="shared" si="6"/>
        <v>0.5388878270218613</v>
      </c>
      <c r="I43" s="68">
        <f t="shared" si="7"/>
        <v>2.4090171501547126</v>
      </c>
      <c r="J43" s="68"/>
      <c r="K43" s="68">
        <f>G43-B43</f>
        <v>173.1168630000011</v>
      </c>
      <c r="L43" s="78">
        <f>G43/B43-1</f>
        <v>0.03990786756964071</v>
      </c>
    </row>
    <row r="44" spans="1:12" s="50" customFormat="1" ht="19.5" customHeight="1">
      <c r="A44" s="76" t="s">
        <v>40</v>
      </c>
      <c r="B44" s="77">
        <f>B45+B46+B47+B48+B50+B49</f>
        <v>78612.92955682999</v>
      </c>
      <c r="C44" s="68">
        <f t="shared" si="4"/>
        <v>10.323789236662964</v>
      </c>
      <c r="D44" s="68">
        <f t="shared" si="5"/>
        <v>46.383090702987566</v>
      </c>
      <c r="E44" s="68"/>
      <c r="F44" s="68"/>
      <c r="G44" s="77">
        <f>G45+G46+G47+G48+G50+G49</f>
        <v>89566.85317213336</v>
      </c>
      <c r="H44" s="68">
        <f t="shared" si="6"/>
        <v>10.699659917827423</v>
      </c>
      <c r="I44" s="68">
        <f t="shared" si="7"/>
        <v>47.83122377307583</v>
      </c>
      <c r="J44" s="68"/>
      <c r="K44" s="68">
        <f>G44-B44</f>
        <v>10953.92361530337</v>
      </c>
      <c r="L44" s="78">
        <f>G44/B44-1</f>
        <v>0.1393399746969699</v>
      </c>
    </row>
    <row r="45" spans="1:12" ht="31.5" customHeight="1">
      <c r="A45" s="79" t="s">
        <v>41</v>
      </c>
      <c r="B45" s="54">
        <v>703.6010669399948</v>
      </c>
      <c r="C45" s="54">
        <f t="shared" si="4"/>
        <v>0.09239992915578357</v>
      </c>
      <c r="D45" s="54">
        <f>B45/B$38*100</f>
        <v>0.41513771704696917</v>
      </c>
      <c r="E45" s="54"/>
      <c r="F45" s="54"/>
      <c r="G45" s="80">
        <v>911.7854633333336</v>
      </c>
      <c r="H45" s="54">
        <f t="shared" si="6"/>
        <v>0.10892192848325573</v>
      </c>
      <c r="I45" s="54">
        <f t="shared" si="7"/>
        <v>0.48691913342003074</v>
      </c>
      <c r="J45" s="54"/>
      <c r="K45" s="54">
        <f>G45-B45</f>
        <v>208.18439639333883</v>
      </c>
      <c r="L45" s="55">
        <f>G45/B45-1</f>
        <v>0.29588413971392313</v>
      </c>
    </row>
    <row r="46" spans="1:12" ht="15.75" customHeight="1">
      <c r="A46" s="81" t="s">
        <v>42</v>
      </c>
      <c r="B46" s="54">
        <v>7406.535407</v>
      </c>
      <c r="C46" s="82">
        <f t="shared" si="4"/>
        <v>0.9726581994438153</v>
      </c>
      <c r="D46" s="82">
        <f t="shared" si="5"/>
        <v>4.369993657715342</v>
      </c>
      <c r="E46" s="82"/>
      <c r="F46" s="82"/>
      <c r="G46" s="83">
        <v>8553.555416799998</v>
      </c>
      <c r="H46" s="82">
        <f t="shared" si="6"/>
        <v>1.0218080775056742</v>
      </c>
      <c r="I46" s="82">
        <f t="shared" si="7"/>
        <v>4.56783964945255</v>
      </c>
      <c r="J46" s="82"/>
      <c r="K46" s="82">
        <f>G46-B46</f>
        <v>1147.0200097999978</v>
      </c>
      <c r="L46" s="84">
        <f>G46/B46-1</f>
        <v>0.15486593214904998</v>
      </c>
    </row>
    <row r="47" spans="1:12" ht="33" customHeight="1">
      <c r="A47" s="79" t="s">
        <v>43</v>
      </c>
      <c r="B47" s="54">
        <v>5146.137824060001</v>
      </c>
      <c r="C47" s="54">
        <f t="shared" si="4"/>
        <v>0.6758130320026854</v>
      </c>
      <c r="D47" s="54">
        <f t="shared" si="5"/>
        <v>3.0363170385463913</v>
      </c>
      <c r="E47" s="48"/>
      <c r="F47" s="48"/>
      <c r="G47" s="80">
        <v>664.9535900000001</v>
      </c>
      <c r="H47" s="54">
        <f t="shared" si="6"/>
        <v>0.07943538286943018</v>
      </c>
      <c r="I47" s="54">
        <f t="shared" si="7"/>
        <v>0.35510395682736434</v>
      </c>
      <c r="J47" s="54"/>
      <c r="K47" s="54">
        <f>G47-B47</f>
        <v>-4481.184234060001</v>
      </c>
      <c r="L47" s="55">
        <f>G47/B47-1</f>
        <v>-0.8707858956106639</v>
      </c>
    </row>
    <row r="48" spans="1:12" ht="17.25" customHeight="1">
      <c r="A48" s="81" t="s">
        <v>44</v>
      </c>
      <c r="B48" s="54">
        <v>60624.77199999999</v>
      </c>
      <c r="C48" s="82">
        <f>B48/$B$10*100</f>
        <v>7.961506741665107</v>
      </c>
      <c r="D48" s="82">
        <f t="shared" si="5"/>
        <v>35.76974315009017</v>
      </c>
      <c r="E48" s="82"/>
      <c r="F48" s="82"/>
      <c r="G48" s="83">
        <v>67689.21300000002</v>
      </c>
      <c r="H48" s="82">
        <f t="shared" si="6"/>
        <v>8.086156134273088</v>
      </c>
      <c r="I48" s="82">
        <f t="shared" si="7"/>
        <v>36.14794736401118</v>
      </c>
      <c r="J48" s="82"/>
      <c r="K48" s="82">
        <f>G48-B48</f>
        <v>7064.441000000028</v>
      </c>
      <c r="L48" s="84">
        <f>G48/B48-1</f>
        <v>0.11652730009442402</v>
      </c>
    </row>
    <row r="49" spans="1:12" ht="48" customHeight="1">
      <c r="A49" s="85" t="s">
        <v>45</v>
      </c>
      <c r="B49" s="83">
        <v>1951.1932588299996</v>
      </c>
      <c r="C49" s="82">
        <f>B49/$B$10*100</f>
        <v>0.25623912093997736</v>
      </c>
      <c r="D49" s="82">
        <f>B49/B$38*100</f>
        <v>1.1512403164920193</v>
      </c>
      <c r="E49" s="82"/>
      <c r="F49" s="82"/>
      <c r="G49" s="83">
        <v>8416.173567</v>
      </c>
      <c r="H49" s="82">
        <f>G49/$G$10*100</f>
        <v>1.0053964361486083</v>
      </c>
      <c r="I49" s="82">
        <f t="shared" si="7"/>
        <v>4.494473869954702</v>
      </c>
      <c r="J49" s="82"/>
      <c r="K49" s="82">
        <f>G49-B49</f>
        <v>6464.98030817</v>
      </c>
      <c r="L49" s="84">
        <f>G49/B49-1</f>
        <v>3.3133469885226114</v>
      </c>
    </row>
    <row r="50" spans="1:12" ht="19.5" customHeight="1">
      <c r="A50" s="86" t="s">
        <v>46</v>
      </c>
      <c r="B50" s="54">
        <v>2780.69</v>
      </c>
      <c r="C50" s="54">
        <f t="shared" si="4"/>
        <v>0.36517221345559453</v>
      </c>
      <c r="D50" s="54">
        <f t="shared" si="5"/>
        <v>1.640658823096675</v>
      </c>
      <c r="E50" s="54"/>
      <c r="F50" s="54"/>
      <c r="G50" s="80">
        <v>3331.1721350000003</v>
      </c>
      <c r="H50" s="54">
        <f t="shared" si="6"/>
        <v>0.39794195854736597</v>
      </c>
      <c r="I50" s="54">
        <f t="shared" si="7"/>
        <v>1.7789397994099991</v>
      </c>
      <c r="J50" s="54"/>
      <c r="K50" s="54">
        <f>G50-B50</f>
        <v>550.4821350000002</v>
      </c>
      <c r="L50" s="55">
        <f>G50/B50-1</f>
        <v>0.19796602102355898</v>
      </c>
    </row>
    <row r="51" spans="1:12" ht="31.5" customHeight="1">
      <c r="A51" s="87" t="s">
        <v>47</v>
      </c>
      <c r="B51" s="88">
        <v>252.05725999999999</v>
      </c>
      <c r="C51" s="88">
        <f>B51/$B$10*100</f>
        <v>0.03310124737088718</v>
      </c>
      <c r="D51" s="68">
        <f t="shared" si="5"/>
        <v>0.14871847187013748</v>
      </c>
      <c r="E51" s="68"/>
      <c r="F51" s="68"/>
      <c r="G51" s="77">
        <v>193.90491666666668</v>
      </c>
      <c r="H51" s="68">
        <f t="shared" si="6"/>
        <v>0.023163889220722336</v>
      </c>
      <c r="I51" s="68">
        <f t="shared" si="7"/>
        <v>0.10355069014156863</v>
      </c>
      <c r="J51" s="68"/>
      <c r="K51" s="68">
        <f>G51-B51</f>
        <v>-58.152343333333306</v>
      </c>
      <c r="L51" s="89">
        <f>G51/B51-1</f>
        <v>-0.23071084456497426</v>
      </c>
    </row>
    <row r="52" spans="1:12" s="50" customFormat="1" ht="19.5" customHeight="1">
      <c r="A52" s="75" t="s">
        <v>48</v>
      </c>
      <c r="B52" s="90">
        <v>9642.112343811428</v>
      </c>
      <c r="C52" s="68">
        <f t="shared" si="4"/>
        <v>1.266243812498743</v>
      </c>
      <c r="D52" s="68">
        <f t="shared" si="5"/>
        <v>5.68902563398422</v>
      </c>
      <c r="E52" s="68"/>
      <c r="F52" s="68"/>
      <c r="G52" s="77">
        <v>7687.424089000001</v>
      </c>
      <c r="H52" s="68">
        <f t="shared" si="6"/>
        <v>0.918339993907538</v>
      </c>
      <c r="I52" s="68">
        <f t="shared" si="7"/>
        <v>4.105301111035278</v>
      </c>
      <c r="J52" s="68"/>
      <c r="K52" s="68">
        <f>G52-B52</f>
        <v>-1954.6882548114272</v>
      </c>
      <c r="L52" s="78">
        <f>G52/B52-1</f>
        <v>-0.20272406969682322</v>
      </c>
    </row>
    <row r="53" spans="1:12" ht="19.5" customHeight="1">
      <c r="A53" s="75" t="s">
        <v>30</v>
      </c>
      <c r="B53" s="90">
        <v>0</v>
      </c>
      <c r="C53" s="68">
        <f t="shared" si="4"/>
        <v>0</v>
      </c>
      <c r="D53" s="68">
        <f t="shared" si="5"/>
        <v>0</v>
      </c>
      <c r="E53" s="68"/>
      <c r="F53" s="68"/>
      <c r="G53" s="77">
        <v>0</v>
      </c>
      <c r="H53" s="68">
        <f t="shared" si="6"/>
        <v>0</v>
      </c>
      <c r="I53" s="68">
        <f t="shared" si="7"/>
        <v>0</v>
      </c>
      <c r="J53" s="68"/>
      <c r="K53" s="68">
        <f>G53-B53</f>
        <v>0</v>
      </c>
      <c r="L53" s="78"/>
    </row>
    <row r="54" spans="1:12" s="50" customFormat="1" ht="32.25" customHeight="1">
      <c r="A54" s="91" t="s">
        <v>49</v>
      </c>
      <c r="B54" s="88">
        <v>0</v>
      </c>
      <c r="C54" s="68">
        <f t="shared" si="4"/>
        <v>0</v>
      </c>
      <c r="D54" s="68">
        <f t="shared" si="5"/>
        <v>0</v>
      </c>
      <c r="E54" s="68"/>
      <c r="F54" s="68"/>
      <c r="G54" s="77">
        <v>-827.2745329999999</v>
      </c>
      <c r="H54" s="68">
        <f t="shared" si="6"/>
        <v>-0.09882624931310474</v>
      </c>
      <c r="I54" s="68">
        <f t="shared" si="7"/>
        <v>-0.44178791492923575</v>
      </c>
      <c r="J54" s="68"/>
      <c r="K54" s="68">
        <f>G54-B54</f>
        <v>-827.2745329999999</v>
      </c>
      <c r="L54" s="78"/>
    </row>
    <row r="55" spans="1:12" s="50" customFormat="1" ht="7.5" customHeight="1">
      <c r="A55" s="92"/>
      <c r="B55" s="93"/>
      <c r="C55" s="48"/>
      <c r="D55" s="48"/>
      <c r="E55" s="48"/>
      <c r="F55" s="48"/>
      <c r="G55" s="63"/>
      <c r="H55" s="48"/>
      <c r="I55" s="48"/>
      <c r="J55" s="48"/>
      <c r="K55" s="68">
        <f>G55-B55</f>
        <v>0</v>
      </c>
      <c r="L55" s="78"/>
    </row>
    <row r="56" spans="1:12" s="35" customFormat="1" ht="21" customHeight="1" thickBot="1">
      <c r="A56" s="94" t="s">
        <v>50</v>
      </c>
      <c r="B56" s="95">
        <f>B12-B38</f>
        <v>-3696.572205470002</v>
      </c>
      <c r="C56" s="96">
        <f t="shared" si="4"/>
        <v>-0.4854498180199553</v>
      </c>
      <c r="D56" s="95">
        <v>0</v>
      </c>
      <c r="E56" s="95"/>
      <c r="F56" s="97"/>
      <c r="G56" s="95">
        <f>G12-G38</f>
        <v>-6818.080614799983</v>
      </c>
      <c r="H56" s="96">
        <f>G56/$G$10*100</f>
        <v>-0.8144881871699896</v>
      </c>
      <c r="I56" s="98">
        <v>0</v>
      </c>
      <c r="J56" s="97"/>
      <c r="K56" s="95">
        <f>G56-B56</f>
        <v>-3121.508409329981</v>
      </c>
      <c r="L56" s="99"/>
    </row>
    <row r="57" spans="1:11" ht="19.5" customHeight="1">
      <c r="A57" s="101"/>
      <c r="B57" s="101"/>
      <c r="C57" s="101"/>
      <c r="D57" s="101"/>
      <c r="E57" s="101"/>
      <c r="F57" s="101"/>
      <c r="G57" s="100"/>
      <c r="H57" s="100"/>
      <c r="I57" s="100"/>
      <c r="J57" s="100"/>
      <c r="K57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2017-10-25T06:47:56Z</dcterms:created>
  <dcterms:modified xsi:type="dcterms:W3CDTF">2017-10-25T07:01:27Z</dcterms:modified>
  <cp:category/>
  <cp:version/>
  <cp:contentType/>
  <cp:contentStatus/>
</cp:coreProperties>
</file>