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2'!$A$2:$L$59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<sst xmlns="http://schemas.openxmlformats.org/spreadsheetml/2006/main" count="60" uniqueCount="55">
  <si>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 xml:space="preserve"> EXECUŢIA BUGETULUI GENERAL CONSOLIDAT </t>
  </si>
  <si>
    <t xml:space="preserve">    </t>
  </si>
  <si>
    <t xml:space="preserve">
 Realizări 1.01.-31.12.2017
  Date finale
</t>
  </si>
  <si>
    <t xml:space="preserve">
Realizări 1.01.-31.12.2018
Date operative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</si>
  <si>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</si>
  <si>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</si>
  <si>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</si>
  <si>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</si>
  <si>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</si>
  <si>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</si>
  <si>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</si>
  <si>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</si>
  <si>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</si>
  <si>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</si>
  <si>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</si>
  <si>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</si>
  <si>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</si>
  <si>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</si>
  <si>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</si>
  <si>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</si>
  <si>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</si>
  <si>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</si>
  <si>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</si>
  <si>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</si>
  <si>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</si>
  <si>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</si>
  <si>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</si>
  <si>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</si>
  <si>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</si>
  <si>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</si>
  <si>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</si>
  <si>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</si>
  <si>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>Alte sume primite de la UE pentru programele operationale finantate in cadrul obiectivului convergenta *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</si>
  <si>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</si>
  <si>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</si>
  <si>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</si>
  <si>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</si>
  <si>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</si>
  <si>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</si>
  <si>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</si>
  <si>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</si>
  <si>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</si>
  <si>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</si>
  <si>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</si>
  <si>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</si>
  <si>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</si>
  <si>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</si>
  <si>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</si>
  <si>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</si>
  <si>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</si>
  <si>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</si>
  <si>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  </t>
  </si>
  <si>
    <t>*La capitolul "Alte sume de la UE pentru programele operaționale finanțate în cadrul obiectivului convergență " din bugetul de stat sunt reflectate</t>
  </si>
  <si>
    <t>și au fost eligibile ca proiecte finanțate din fonduri UE conform O.U.G. nr.30/2018</t>
  </si>
  <si>
    <t>si sumele restituite de unitatile administrativ-teritoriale aferente programelor care au avut ca sursa de finanțare sume defalcate din TVA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</si>
</sst>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Alignment="1" applyProtection="1">
      <alignment horizontal="left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1667042\AppData\Local\Temp\notes97E53A\BGC%20-%20decembrie%202018%20-in%20lucru-%20date%2023.01.2018%20si%20banci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decembrie 2018 "/>
      <sheetName val="UAT decembrie 2018"/>
      <sheetName val=" consolidari decembrie"/>
      <sheetName val="noiembrie 2018  (valori)"/>
      <sheetName val="UAT noiembrie 2018 (valori)"/>
      <sheetName val="octombrie 2018  (valori)"/>
      <sheetName val="UAT octombrie 2018 (valori)"/>
      <sheetName val="august 2018 Engl"/>
      <sheetName val="Sinteza - An 2"/>
      <sheetName val="2017 - 2018"/>
      <sheetName val="Sinteza - Anexa executie progr"/>
      <sheetName val="progr.%.exec"/>
      <sheetName val="Progr.rectif.act.28.12(Liliana)"/>
      <sheetName val="BGC 2018 -MFP 5 nivele"/>
      <sheetName val="dob_trez"/>
      <sheetName val="SPECIAL_CNAIR"/>
      <sheetName val="CNAIR_ex"/>
      <sheetName val=" decembrie 2017 la sit.financ. "/>
      <sheetName val="decembrie 2017 leg"/>
      <sheetName val="septembrie 2018  (valori)"/>
      <sheetName val="UAT septembrie 2018 (valori)"/>
      <sheetName val="august 2018  (valori)"/>
      <sheetName val="UAT august 2018 (valori)"/>
      <sheetName val="iulie 2018  (valori)"/>
      <sheetName val="UAT iulie 2018 (valori)"/>
      <sheetName val="iunie 2018  (valori)"/>
      <sheetName val="UAT iunie 2018 (valori)"/>
      <sheetName val="Sinteza-anexa program 9 luni "/>
      <sheetName val="program 9 luni .%.exec 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decembrie 2016 sit.financiare"/>
      <sheetName val=" decembrie 2015 DS"/>
      <sheetName val="decembrie 2014 DS "/>
      <sheetName val="bgc desfasurat"/>
      <sheetName val="pres (DS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74"/>
  <sheetViews>
    <sheetView showZeros="0" tabSelected="1" view="pageBreakPreview" zoomScale="75" zoomScaleNormal="75" zoomScaleSheetLayoutView="75" zoomScalePageLayoutView="0" workbookViewId="0" topLeftCell="A31">
      <selection activeCell="H46" sqref="H46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4" width="8.8515625" style="5" customWidth="1"/>
    <col min="15" max="15" width="19.00390625" style="5" customWidth="1"/>
    <col min="16" max="16" width="8.8515625" style="5" customWidth="1"/>
    <col min="17" max="17" width="10.421875" style="5" bestFit="1" customWidth="1"/>
    <col min="18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6" t="s">
        <v>2</v>
      </c>
      <c r="C7" s="96"/>
      <c r="D7" s="96"/>
      <c r="E7" s="14"/>
      <c r="F7" s="15"/>
      <c r="G7" s="96" t="s">
        <v>3</v>
      </c>
      <c r="H7" s="97"/>
      <c r="I7" s="97"/>
      <c r="J7" s="16"/>
      <c r="K7" s="98" t="s">
        <v>4</v>
      </c>
      <c r="L7" s="99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856700</v>
      </c>
      <c r="C10" s="17"/>
      <c r="D10" s="17"/>
      <c r="E10" s="17"/>
      <c r="F10" s="17"/>
      <c r="G10" s="17">
        <v>949600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251866.5388711</v>
      </c>
      <c r="C12" s="37">
        <f aca="true" t="shared" si="0" ref="C12:C28">B12/$B$10*100</f>
        <v>29.39961933828645</v>
      </c>
      <c r="D12" s="37">
        <f>B12/B$12*100</f>
        <v>100</v>
      </c>
      <c r="E12" s="37"/>
      <c r="F12" s="37"/>
      <c r="G12" s="36">
        <f>G13+G30+G31+G33+G34+G37+G32+G35+G36</f>
        <v>295118.23736465635</v>
      </c>
      <c r="H12" s="37">
        <f>G12/$G$10*100</f>
        <v>31.078163159715285</v>
      </c>
      <c r="I12" s="37">
        <f aca="true" t="shared" si="1" ref="I12:I32">G12/G$12*100</f>
        <v>100</v>
      </c>
      <c r="J12" s="37"/>
      <c r="K12" s="37">
        <f aca="true" t="shared" si="2" ref="K12:K28">G12-B12</f>
        <v>43251.69849355635</v>
      </c>
      <c r="L12" s="38">
        <f aca="true" t="shared" si="3" ref="L12:L28">G12/B12-1</f>
        <v>0.17172467088092103</v>
      </c>
    </row>
    <row r="13" spans="1:12" s="43" customFormat="1" ht="24.75" customHeight="1">
      <c r="A13" s="39" t="s">
        <v>11</v>
      </c>
      <c r="B13" s="40">
        <f>B14+B27+B28</f>
        <v>233821.16145410002</v>
      </c>
      <c r="C13" s="41">
        <f t="shared" si="0"/>
        <v>27.293237008766198</v>
      </c>
      <c r="D13" s="41">
        <f>B13/B$12*100</f>
        <v>92.83534148764588</v>
      </c>
      <c r="E13" s="41"/>
      <c r="F13" s="41"/>
      <c r="G13" s="40">
        <f>G14+G27+G28</f>
        <v>267738.60679165635</v>
      </c>
      <c r="H13" s="41">
        <f aca="true" t="shared" si="4" ref="H13:H28">G13/$G$10*100</f>
        <v>28.194882770814694</v>
      </c>
      <c r="I13" s="41">
        <f t="shared" si="1"/>
        <v>90.72248776710842</v>
      </c>
      <c r="J13" s="41"/>
      <c r="K13" s="41">
        <f t="shared" si="2"/>
        <v>33917.44533755633</v>
      </c>
      <c r="L13" s="42">
        <f t="shared" si="3"/>
        <v>0.14505721007726002</v>
      </c>
    </row>
    <row r="14" spans="1:12" s="43" customFormat="1" ht="25.5" customHeight="1">
      <c r="A14" s="44" t="s">
        <v>12</v>
      </c>
      <c r="B14" s="40">
        <f>B15+B19+B20+B25+B26</f>
        <v>140241.75379400002</v>
      </c>
      <c r="C14" s="41">
        <f t="shared" si="0"/>
        <v>16.369995773783124</v>
      </c>
      <c r="D14" s="41">
        <f aca="true" t="shared" si="5" ref="D14:D34">B14/B$12*100</f>
        <v>55.680978673301574</v>
      </c>
      <c r="E14" s="41"/>
      <c r="F14" s="41"/>
      <c r="G14" s="40">
        <f>G15+G19+G20+G25+G26</f>
        <v>142515.566008</v>
      </c>
      <c r="H14" s="41">
        <f t="shared" si="4"/>
        <v>15.007957667228306</v>
      </c>
      <c r="I14" s="41">
        <f t="shared" si="1"/>
        <v>48.29100610000722</v>
      </c>
      <c r="J14" s="41"/>
      <c r="K14" s="41">
        <f t="shared" si="2"/>
        <v>2273.812213999976</v>
      </c>
      <c r="L14" s="42">
        <f t="shared" si="3"/>
        <v>0.016213518103459723</v>
      </c>
    </row>
    <row r="15" spans="1:12" s="43" customFormat="1" ht="40.5" customHeight="1">
      <c r="A15" s="45" t="s">
        <v>13</v>
      </c>
      <c r="B15" s="40">
        <f>B16+B17+B18</f>
        <v>46900.633961</v>
      </c>
      <c r="C15" s="41">
        <f t="shared" si="0"/>
        <v>5.474569156180693</v>
      </c>
      <c r="D15" s="41">
        <f t="shared" si="5"/>
        <v>18.621224626032106</v>
      </c>
      <c r="E15" s="41"/>
      <c r="F15" s="41"/>
      <c r="G15" s="40">
        <f>G16+G17+G18</f>
        <v>41506.139671000004</v>
      </c>
      <c r="H15" s="41">
        <f t="shared" si="4"/>
        <v>4.370907715985679</v>
      </c>
      <c r="I15" s="41">
        <f t="shared" si="1"/>
        <v>14.064240841786358</v>
      </c>
      <c r="J15" s="41"/>
      <c r="K15" s="41">
        <f t="shared" si="2"/>
        <v>-5394.494289999995</v>
      </c>
      <c r="L15" s="42">
        <f t="shared" si="3"/>
        <v>-0.1150196454590734</v>
      </c>
    </row>
    <row r="16" spans="1:12" ht="25.5" customHeight="1">
      <c r="A16" s="46" t="s">
        <v>14</v>
      </c>
      <c r="B16" s="47">
        <v>14732.050961</v>
      </c>
      <c r="C16" s="47">
        <f t="shared" si="0"/>
        <v>1.7196277531224466</v>
      </c>
      <c r="D16" s="47">
        <f t="shared" si="5"/>
        <v>5.8491497231156835</v>
      </c>
      <c r="E16" s="47"/>
      <c r="F16" s="47"/>
      <c r="G16" s="47">
        <v>15652.510462</v>
      </c>
      <c r="H16" s="47">
        <f t="shared" si="4"/>
        <v>1.6483267125105308</v>
      </c>
      <c r="I16" s="47">
        <f t="shared" si="1"/>
        <v>5.303809958264057</v>
      </c>
      <c r="J16" s="47"/>
      <c r="K16" s="47">
        <f t="shared" si="2"/>
        <v>920.4595009999994</v>
      </c>
      <c r="L16" s="48">
        <f t="shared" si="3"/>
        <v>0.062480064957467274</v>
      </c>
    </row>
    <row r="17" spans="1:12" ht="18" customHeight="1">
      <c r="A17" s="46" t="s">
        <v>15</v>
      </c>
      <c r="B17" s="47">
        <v>30143.144999999997</v>
      </c>
      <c r="C17" s="47">
        <f t="shared" si="0"/>
        <v>3.5185181510447063</v>
      </c>
      <c r="D17" s="47">
        <f t="shared" si="5"/>
        <v>11.967903769633578</v>
      </c>
      <c r="E17" s="47"/>
      <c r="F17" s="47"/>
      <c r="G17" s="47">
        <v>22678.976818</v>
      </c>
      <c r="H17" s="47">
        <f t="shared" si="4"/>
        <v>2.388266303496209</v>
      </c>
      <c r="I17" s="47">
        <f t="shared" si="1"/>
        <v>7.684708685074322</v>
      </c>
      <c r="J17" s="47"/>
      <c r="K17" s="47">
        <f t="shared" si="2"/>
        <v>-7464.168181999998</v>
      </c>
      <c r="L17" s="48">
        <f t="shared" si="3"/>
        <v>-0.24762406782702995</v>
      </c>
    </row>
    <row r="18" spans="1:12" ht="36.75" customHeight="1">
      <c r="A18" s="49" t="s">
        <v>16</v>
      </c>
      <c r="B18" s="47">
        <v>2025.438</v>
      </c>
      <c r="C18" s="47">
        <f t="shared" si="0"/>
        <v>0.23642325201354034</v>
      </c>
      <c r="D18" s="47">
        <f t="shared" si="5"/>
        <v>0.8041711332828442</v>
      </c>
      <c r="E18" s="47"/>
      <c r="F18" s="47"/>
      <c r="G18" s="47">
        <v>3174.652391</v>
      </c>
      <c r="H18" s="47">
        <f t="shared" si="4"/>
        <v>0.3343146999789385</v>
      </c>
      <c r="I18" s="47">
        <f t="shared" si="1"/>
        <v>1.075722198447977</v>
      </c>
      <c r="J18" s="47"/>
      <c r="K18" s="47">
        <f t="shared" si="2"/>
        <v>1149.214391</v>
      </c>
      <c r="L18" s="48">
        <f t="shared" si="3"/>
        <v>0.5673905550305662</v>
      </c>
    </row>
    <row r="19" spans="1:12" ht="24" customHeight="1">
      <c r="A19" s="45" t="s">
        <v>17</v>
      </c>
      <c r="B19" s="41">
        <v>5361.837</v>
      </c>
      <c r="C19" s="41">
        <f t="shared" si="0"/>
        <v>0.6258710166919577</v>
      </c>
      <c r="D19" s="41">
        <f t="shared" si="5"/>
        <v>2.1288405454859074</v>
      </c>
      <c r="E19" s="41"/>
      <c r="F19" s="41"/>
      <c r="G19" s="41">
        <v>5469.428936</v>
      </c>
      <c r="H19" s="41">
        <f t="shared" si="4"/>
        <v>0.5759718761583825</v>
      </c>
      <c r="I19" s="41">
        <f t="shared" si="1"/>
        <v>1.853300895546425</v>
      </c>
      <c r="J19" s="41"/>
      <c r="K19" s="41">
        <f t="shared" si="2"/>
        <v>107.5919359999998</v>
      </c>
      <c r="L19" s="42">
        <f t="shared" si="3"/>
        <v>0.02006624520663336</v>
      </c>
    </row>
    <row r="20" spans="1:12" ht="23.25" customHeight="1">
      <c r="A20" s="50" t="s">
        <v>18</v>
      </c>
      <c r="B20" s="40">
        <f>B21+B22+B23+B24</f>
        <v>86188.57583300001</v>
      </c>
      <c r="C20" s="41">
        <f t="shared" si="0"/>
        <v>10.060531788607447</v>
      </c>
      <c r="D20" s="41">
        <f t="shared" si="5"/>
        <v>34.21993894834499</v>
      </c>
      <c r="E20" s="41"/>
      <c r="F20" s="41"/>
      <c r="G20" s="40">
        <f>G21+G22+G23+G24</f>
        <v>93775.978641</v>
      </c>
      <c r="H20" s="41">
        <f t="shared" si="4"/>
        <v>9.875313673230833</v>
      </c>
      <c r="I20" s="41">
        <f t="shared" si="1"/>
        <v>31.775731475763653</v>
      </c>
      <c r="J20" s="41"/>
      <c r="K20" s="41">
        <f t="shared" si="2"/>
        <v>7587.402807999984</v>
      </c>
      <c r="L20" s="42">
        <f t="shared" si="3"/>
        <v>0.08803258128665936</v>
      </c>
    </row>
    <row r="21" spans="1:12" ht="20.25" customHeight="1">
      <c r="A21" s="46" t="s">
        <v>19</v>
      </c>
      <c r="B21" s="33">
        <v>53543.717</v>
      </c>
      <c r="C21" s="47">
        <f t="shared" si="0"/>
        <v>6.249996148009805</v>
      </c>
      <c r="D21" s="47">
        <f t="shared" si="5"/>
        <v>21.258765550989903</v>
      </c>
      <c r="E21" s="47"/>
      <c r="F21" s="47"/>
      <c r="G21" s="47">
        <v>59609.018</v>
      </c>
      <c r="H21" s="47">
        <f t="shared" si="4"/>
        <v>6.2772765374894695</v>
      </c>
      <c r="I21" s="47">
        <f t="shared" si="1"/>
        <v>20.1983511870686</v>
      </c>
      <c r="J21" s="47"/>
      <c r="K21" s="47">
        <f t="shared" si="2"/>
        <v>6065.3009999999995</v>
      </c>
      <c r="L21" s="48">
        <f t="shared" si="3"/>
        <v>0.11327754851236804</v>
      </c>
    </row>
    <row r="22" spans="1:12" ht="18" customHeight="1">
      <c r="A22" s="46" t="s">
        <v>20</v>
      </c>
      <c r="B22" s="33">
        <v>26604.131987</v>
      </c>
      <c r="C22" s="47">
        <f t="shared" si="0"/>
        <v>3.105419865413797</v>
      </c>
      <c r="D22" s="47">
        <f t="shared" si="5"/>
        <v>10.562789367036737</v>
      </c>
      <c r="E22" s="47"/>
      <c r="F22" s="47"/>
      <c r="G22" s="47">
        <v>28518.128</v>
      </c>
      <c r="H22" s="47">
        <f t="shared" si="4"/>
        <v>3.0031727042965457</v>
      </c>
      <c r="I22" s="47">
        <f t="shared" si="1"/>
        <v>9.663288942988029</v>
      </c>
      <c r="J22" s="47"/>
      <c r="K22" s="47">
        <f t="shared" si="2"/>
        <v>1913.996013</v>
      </c>
      <c r="L22" s="48">
        <f t="shared" si="3"/>
        <v>0.07194356177210626</v>
      </c>
    </row>
    <row r="23" spans="1:12" s="52" customFormat="1" ht="30" customHeight="1">
      <c r="A23" s="51" t="s">
        <v>21</v>
      </c>
      <c r="B23" s="33">
        <v>3103.7116730000002</v>
      </c>
      <c r="C23" s="47">
        <f t="shared" si="0"/>
        <v>0.36228687673631377</v>
      </c>
      <c r="D23" s="47">
        <f t="shared" si="5"/>
        <v>1.2322842434375194</v>
      </c>
      <c r="E23" s="47"/>
      <c r="F23" s="47"/>
      <c r="G23" s="47">
        <v>3945.823523</v>
      </c>
      <c r="H23" s="47">
        <f t="shared" si="4"/>
        <v>0.4155248023378265</v>
      </c>
      <c r="I23" s="47">
        <f t="shared" si="1"/>
        <v>1.3370314075590084</v>
      </c>
      <c r="J23" s="47"/>
      <c r="K23" s="47">
        <f t="shared" si="2"/>
        <v>842.1118499999998</v>
      </c>
      <c r="L23" s="48">
        <f t="shared" si="3"/>
        <v>0.27132412373409265</v>
      </c>
    </row>
    <row r="24" spans="1:12" ht="52.5" customHeight="1">
      <c r="A24" s="51" t="s">
        <v>22</v>
      </c>
      <c r="B24" s="33">
        <v>2937.0151730000002</v>
      </c>
      <c r="C24" s="47">
        <f t="shared" si="0"/>
        <v>0.3428288984475313</v>
      </c>
      <c r="D24" s="47">
        <f t="shared" si="5"/>
        <v>1.1660997868808223</v>
      </c>
      <c r="E24" s="47"/>
      <c r="F24" s="47"/>
      <c r="G24" s="47">
        <v>1703.009118</v>
      </c>
      <c r="H24" s="47">
        <f t="shared" si="4"/>
        <v>0.17933962910699242</v>
      </c>
      <c r="I24" s="47">
        <f t="shared" si="1"/>
        <v>0.5770599381480157</v>
      </c>
      <c r="J24" s="47"/>
      <c r="K24" s="47">
        <f t="shared" si="2"/>
        <v>-1234.0060550000003</v>
      </c>
      <c r="L24" s="48">
        <f t="shared" si="3"/>
        <v>-0.42015651343725635</v>
      </c>
    </row>
    <row r="25" spans="1:12" s="43" customFormat="1" ht="35.25" customHeight="1">
      <c r="A25" s="50" t="s">
        <v>23</v>
      </c>
      <c r="B25" s="53">
        <v>933.327</v>
      </c>
      <c r="C25" s="41">
        <f t="shared" si="0"/>
        <v>0.10894443795961246</v>
      </c>
      <c r="D25" s="41">
        <f t="shared" si="5"/>
        <v>0.370564110732334</v>
      </c>
      <c r="E25" s="41"/>
      <c r="F25" s="41"/>
      <c r="G25" s="41">
        <v>1050.106</v>
      </c>
      <c r="H25" s="41">
        <f t="shared" si="4"/>
        <v>0.11058403538331929</v>
      </c>
      <c r="I25" s="41">
        <f t="shared" si="1"/>
        <v>0.355825519079141</v>
      </c>
      <c r="J25" s="41"/>
      <c r="K25" s="41">
        <f t="shared" si="2"/>
        <v>116.779</v>
      </c>
      <c r="L25" s="42">
        <f t="shared" si="3"/>
        <v>0.12512120617961342</v>
      </c>
    </row>
    <row r="26" spans="1:12" s="43" customFormat="1" ht="17.25" customHeight="1">
      <c r="A26" s="54" t="s">
        <v>24</v>
      </c>
      <c r="B26" s="53">
        <v>857.3800000000001</v>
      </c>
      <c r="C26" s="41">
        <f t="shared" si="0"/>
        <v>0.10007937434341077</v>
      </c>
      <c r="D26" s="41">
        <f t="shared" si="5"/>
        <v>0.3404104427062418</v>
      </c>
      <c r="E26" s="41"/>
      <c r="F26" s="41"/>
      <c r="G26" s="41">
        <v>713.9127599999999</v>
      </c>
      <c r="H26" s="41">
        <f t="shared" si="4"/>
        <v>0.07518036647009267</v>
      </c>
      <c r="I26" s="41">
        <f t="shared" si="1"/>
        <v>0.24190736783164957</v>
      </c>
      <c r="J26" s="41"/>
      <c r="K26" s="41">
        <f t="shared" si="2"/>
        <v>-143.46724000000017</v>
      </c>
      <c r="L26" s="42">
        <f t="shared" si="3"/>
        <v>-0.16733215143810232</v>
      </c>
    </row>
    <row r="27" spans="1:12" s="43" customFormat="1" ht="18" customHeight="1">
      <c r="A27" s="55" t="s">
        <v>25</v>
      </c>
      <c r="B27" s="53">
        <v>71705.707</v>
      </c>
      <c r="C27" s="41">
        <f t="shared" si="0"/>
        <v>8.369990311661024</v>
      </c>
      <c r="D27" s="41">
        <f t="shared" si="5"/>
        <v>28.469723418360655</v>
      </c>
      <c r="E27" s="41"/>
      <c r="F27" s="41"/>
      <c r="G27" s="41">
        <v>98100.778114</v>
      </c>
      <c r="H27" s="41">
        <f t="shared" si="4"/>
        <v>10.330747484625105</v>
      </c>
      <c r="I27" s="41">
        <f>G27/G$12*100</f>
        <v>33.2411778377437</v>
      </c>
      <c r="J27" s="41"/>
      <c r="K27" s="41">
        <f t="shared" si="2"/>
        <v>26395.071114000006</v>
      </c>
      <c r="L27" s="42">
        <f t="shared" si="3"/>
        <v>0.3681027943005988</v>
      </c>
    </row>
    <row r="28" spans="1:12" s="43" customFormat="1" ht="12" customHeight="1">
      <c r="A28" s="57" t="s">
        <v>26</v>
      </c>
      <c r="B28" s="53">
        <v>21873.700660099996</v>
      </c>
      <c r="C28" s="41">
        <f t="shared" si="0"/>
        <v>2.5532509233220493</v>
      </c>
      <c r="D28" s="41">
        <f t="shared" si="5"/>
        <v>8.684639395983638</v>
      </c>
      <c r="E28" s="41"/>
      <c r="F28" s="41"/>
      <c r="G28" s="41">
        <v>27122.26266965636</v>
      </c>
      <c r="H28" s="41">
        <f t="shared" si="4"/>
        <v>2.8561776189612846</v>
      </c>
      <c r="I28" s="41">
        <f>G28/G$12*100</f>
        <v>9.190303829357498</v>
      </c>
      <c r="J28" s="41"/>
      <c r="K28" s="41">
        <f t="shared" si="2"/>
        <v>5248.5620095563645</v>
      </c>
      <c r="L28" s="42">
        <f t="shared" si="3"/>
        <v>0.23994851585083232</v>
      </c>
    </row>
    <row r="29" spans="1:12" s="43" customFormat="1" ht="0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830.403</v>
      </c>
      <c r="C30" s="41">
        <f>B30/$B$10*100</f>
        <v>0.09693043072253998</v>
      </c>
      <c r="D30" s="41">
        <f t="shared" si="5"/>
        <v>0.3296996114378587</v>
      </c>
      <c r="E30" s="41"/>
      <c r="F30" s="41"/>
      <c r="G30" s="41">
        <v>849.398892</v>
      </c>
      <c r="H30" s="41">
        <f>G30/$G$10*100</f>
        <v>0.08944807203032856</v>
      </c>
      <c r="I30" s="41">
        <f t="shared" si="1"/>
        <v>0.2878164696241592</v>
      </c>
      <c r="J30" s="41"/>
      <c r="K30" s="41">
        <f>G30-B30</f>
        <v>18.995892000000026</v>
      </c>
      <c r="L30" s="42">
        <f>G30/B30-1</f>
        <v>0.02287550984281128</v>
      </c>
    </row>
    <row r="31" spans="1:12" s="43" customFormat="1" ht="18" customHeight="1">
      <c r="A31" s="59" t="s">
        <v>28</v>
      </c>
      <c r="B31" s="53">
        <v>8.88174</v>
      </c>
      <c r="C31" s="41">
        <f>B31/$B$10*100</f>
        <v>0.0010367386483016226</v>
      </c>
      <c r="D31" s="41">
        <f t="shared" si="5"/>
        <v>0.0035263675912684408</v>
      </c>
      <c r="E31" s="41"/>
      <c r="F31" s="41"/>
      <c r="G31" s="41">
        <v>10.177982</v>
      </c>
      <c r="H31" s="41">
        <f>G31/$G$10*100</f>
        <v>0.0010718178180286436</v>
      </c>
      <c r="I31" s="41">
        <f t="shared" si="1"/>
        <v>0.00344878110241076</v>
      </c>
      <c r="J31" s="41"/>
      <c r="K31" s="41">
        <f>G31-B31</f>
        <v>1.2962419999999995</v>
      </c>
      <c r="L31" s="42">
        <f>G31/B31-1</f>
        <v>0.14594460094531025</v>
      </c>
    </row>
    <row r="32" spans="1:12" s="43" customFormat="1" ht="34.5" customHeight="1">
      <c r="A32" s="60" t="s">
        <v>29</v>
      </c>
      <c r="B32" s="53">
        <v>292.88591099999996</v>
      </c>
      <c r="C32" s="41">
        <f>B32/$B$10*100</f>
        <v>0.0341876865880705</v>
      </c>
      <c r="D32" s="41">
        <f t="shared" si="5"/>
        <v>0.11628615389434196</v>
      </c>
      <c r="E32" s="41"/>
      <c r="F32" s="41"/>
      <c r="G32" s="41">
        <v>247.00499999999997</v>
      </c>
      <c r="H32" s="41">
        <f>G32/$G$10*100</f>
        <v>0.026011478517270422</v>
      </c>
      <c r="I32" s="41">
        <f t="shared" si="1"/>
        <v>0.08369696234489016</v>
      </c>
      <c r="J32" s="41"/>
      <c r="K32" s="41">
        <f>G32-B32</f>
        <v>-45.880911</v>
      </c>
      <c r="L32" s="42">
        <f>G32/B32-1</f>
        <v>-0.1566511371043724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59" t="s">
        <v>31</v>
      </c>
      <c r="B34" s="53">
        <v>29.139</v>
      </c>
      <c r="C34" s="61">
        <f>B34/$B$10*100</f>
        <v>0.0034013073421267654</v>
      </c>
      <c r="D34" s="61">
        <f t="shared" si="5"/>
        <v>0.011569222386826353</v>
      </c>
      <c r="E34" s="61"/>
      <c r="F34" s="61"/>
      <c r="G34" s="61">
        <v>-578.72</v>
      </c>
      <c r="H34" s="61">
        <f>G34/$G$10*100</f>
        <v>-0.0609435551811289</v>
      </c>
      <c r="I34" s="61">
        <f>G34/G$12*100</f>
        <v>-0.19609767433142988</v>
      </c>
      <c r="J34" s="61"/>
      <c r="K34" s="61">
        <f>G34-B34</f>
        <v>-607.859</v>
      </c>
      <c r="L34" s="42">
        <f>G34/B34-1</f>
        <v>-20.860667833487767</v>
      </c>
    </row>
    <row r="35" spans="1:12" ht="48" customHeight="1">
      <c r="A35" s="62" t="s">
        <v>32</v>
      </c>
      <c r="B35" s="53">
        <v>-136.69199999999998</v>
      </c>
      <c r="C35" s="53">
        <f>B35/$B$10*100</f>
        <v>-0.015955643749270453</v>
      </c>
      <c r="D35" s="53">
        <f>B35/B$12*100</f>
        <v>-0.05427159979752454</v>
      </c>
      <c r="E35" s="40"/>
      <c r="F35" s="41"/>
      <c r="G35" s="53">
        <v>3870.2458989999996</v>
      </c>
      <c r="H35" s="53">
        <f>G35/$G$10*100</f>
        <v>0.40756591185762425</v>
      </c>
      <c r="I35" s="53">
        <f>G35/G$12*100</f>
        <v>1.3114221383132671</v>
      </c>
      <c r="J35" s="53"/>
      <c r="K35" s="53">
        <f>G35-B35</f>
        <v>4006.9378989999996</v>
      </c>
      <c r="L35" s="42"/>
    </row>
    <row r="36" spans="1:12" ht="48" customHeight="1">
      <c r="A36" s="62" t="s">
        <v>33</v>
      </c>
      <c r="B36" s="53">
        <v>17020.759766</v>
      </c>
      <c r="C36" s="53">
        <f>B36/$B$10*100</f>
        <v>1.9867818099684835</v>
      </c>
      <c r="D36" s="53">
        <f>B36/B$12*100</f>
        <v>6.757848756841363</v>
      </c>
      <c r="E36" s="53"/>
      <c r="F36" s="53"/>
      <c r="G36" s="53">
        <v>22981.5228</v>
      </c>
      <c r="H36" s="53">
        <f>G36/$G$10*100</f>
        <v>2.4201266638584666</v>
      </c>
      <c r="I36" s="53">
        <f>G36/G$12*100</f>
        <v>7.7872255558382815</v>
      </c>
      <c r="J36" s="53"/>
      <c r="K36" s="53">
        <f>G36-B36</f>
        <v>5960.763034</v>
      </c>
      <c r="L36" s="42">
        <f>G36/B36-1</f>
        <v>0.35020546179771506</v>
      </c>
    </row>
    <row r="37" spans="1:12" ht="10.5" customHeight="1">
      <c r="A37" s="64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5">
        <f>B39+B52+B53+B54+B55</f>
        <v>276161.22712631995</v>
      </c>
      <c r="C38" s="37">
        <f aca="true" t="shared" si="6" ref="C38:C53">B38/$B$10*100</f>
        <v>32.2354648215618</v>
      </c>
      <c r="D38" s="37">
        <f aca="true" t="shared" si="7" ref="D38:D54">B38/B$38*100</f>
        <v>100</v>
      </c>
      <c r="E38" s="37"/>
      <c r="F38" s="37"/>
      <c r="G38" s="65">
        <f>G39+G52+G53+G54+G55</f>
        <v>322454.4942100764</v>
      </c>
      <c r="H38" s="37">
        <f aca="true" t="shared" si="8" ref="H38:H50">G38/$G$10*100</f>
        <v>33.9568759698901</v>
      </c>
      <c r="I38" s="37">
        <f aca="true" t="shared" si="9" ref="I38:I54">G38/G$38*100</f>
        <v>100</v>
      </c>
      <c r="J38" s="37"/>
      <c r="K38" s="37">
        <f aca="true" t="shared" si="10" ref="K38:K56">G38-B38</f>
        <v>46293.26708375645</v>
      </c>
      <c r="L38" s="38">
        <f aca="true" t="shared" si="11" ref="L38:L52">G38/B38-1</f>
        <v>0.16763130568861961</v>
      </c>
    </row>
    <row r="39" spans="1:12" s="43" customFormat="1" ht="19.5" customHeight="1">
      <c r="A39" s="66" t="s">
        <v>35</v>
      </c>
      <c r="B39" s="56">
        <f>B40+B41+B42+B43+B44+B51</f>
        <v>257813.92745831996</v>
      </c>
      <c r="C39" s="41">
        <f t="shared" si="6"/>
        <v>30.09384002081475</v>
      </c>
      <c r="D39" s="41">
        <f t="shared" si="7"/>
        <v>93.35630861040181</v>
      </c>
      <c r="E39" s="41"/>
      <c r="F39" s="41"/>
      <c r="G39" s="56">
        <f>G40+G41+G42+G43+G44+G51</f>
        <v>300392.14348407637</v>
      </c>
      <c r="H39" s="41">
        <f t="shared" si="8"/>
        <v>31.63354501727847</v>
      </c>
      <c r="I39" s="41">
        <f t="shared" si="9"/>
        <v>93.1579955863085</v>
      </c>
      <c r="J39" s="41"/>
      <c r="K39" s="41">
        <f t="shared" si="10"/>
        <v>42578.21602575641</v>
      </c>
      <c r="L39" s="42">
        <f t="shared" si="11"/>
        <v>0.16515095381198863</v>
      </c>
    </row>
    <row r="40" spans="1:12" ht="19.5" customHeight="1">
      <c r="A40" s="67" t="s">
        <v>36</v>
      </c>
      <c r="B40" s="61">
        <v>69611.39779</v>
      </c>
      <c r="C40" s="61">
        <f t="shared" si="6"/>
        <v>8.125527931597992</v>
      </c>
      <c r="D40" s="61">
        <f t="shared" si="7"/>
        <v>25.206796230724592</v>
      </c>
      <c r="E40" s="61"/>
      <c r="F40" s="61"/>
      <c r="G40" s="68">
        <v>86141.92756099999</v>
      </c>
      <c r="H40" s="61">
        <f t="shared" si="8"/>
        <v>9.07139085520219</v>
      </c>
      <c r="I40" s="61">
        <f t="shared" si="9"/>
        <v>26.71444470700391</v>
      </c>
      <c r="J40" s="61"/>
      <c r="K40" s="61">
        <f t="shared" si="10"/>
        <v>16530.529770999987</v>
      </c>
      <c r="L40" s="69">
        <f t="shared" si="11"/>
        <v>0.23746872345342673</v>
      </c>
    </row>
    <row r="41" spans="1:12" ht="17.25" customHeight="1">
      <c r="A41" s="67" t="s">
        <v>37</v>
      </c>
      <c r="B41" s="61">
        <v>40684.882292999995</v>
      </c>
      <c r="C41" s="61">
        <f t="shared" si="6"/>
        <v>4.749023262869149</v>
      </c>
      <c r="D41" s="61">
        <f t="shared" si="7"/>
        <v>14.732293420173054</v>
      </c>
      <c r="E41" s="61"/>
      <c r="F41" s="61"/>
      <c r="G41" s="68">
        <v>44674.445192</v>
      </c>
      <c r="H41" s="61">
        <f t="shared" si="8"/>
        <v>4.7045540429654595</v>
      </c>
      <c r="I41" s="61">
        <f t="shared" si="9"/>
        <v>13.85449605887489</v>
      </c>
      <c r="J41" s="61"/>
      <c r="K41" s="61">
        <f t="shared" si="10"/>
        <v>3989.562899000004</v>
      </c>
      <c r="L41" s="69">
        <f t="shared" si="11"/>
        <v>0.0980600821275186</v>
      </c>
    </row>
    <row r="42" spans="1:12" ht="19.5" customHeight="1">
      <c r="A42" s="67" t="s">
        <v>38</v>
      </c>
      <c r="B42" s="61">
        <v>10124.613586320002</v>
      </c>
      <c r="C42" s="61">
        <f t="shared" si="6"/>
        <v>1.1818155230909304</v>
      </c>
      <c r="D42" s="61">
        <f t="shared" si="7"/>
        <v>3.6661966242237414</v>
      </c>
      <c r="E42" s="61"/>
      <c r="F42" s="61"/>
      <c r="G42" s="68">
        <v>12941.151823076363</v>
      </c>
      <c r="H42" s="61">
        <f t="shared" si="8"/>
        <v>1.3628003183526078</v>
      </c>
      <c r="I42" s="61">
        <f t="shared" si="9"/>
        <v>4.013326548534725</v>
      </c>
      <c r="J42" s="61"/>
      <c r="K42" s="61">
        <f t="shared" si="10"/>
        <v>2816.5382367563616</v>
      </c>
      <c r="L42" s="69">
        <f t="shared" si="11"/>
        <v>0.278187232800861</v>
      </c>
    </row>
    <row r="43" spans="1:12" ht="19.5" customHeight="1">
      <c r="A43" s="67" t="s">
        <v>39</v>
      </c>
      <c r="B43" s="61">
        <v>6201.12881</v>
      </c>
      <c r="C43" s="61">
        <f t="shared" si="6"/>
        <v>0.7238390113225166</v>
      </c>
      <c r="D43" s="61">
        <f t="shared" si="7"/>
        <v>2.2454740929882666</v>
      </c>
      <c r="E43" s="61"/>
      <c r="F43" s="61"/>
      <c r="G43" s="68">
        <v>6669.502813</v>
      </c>
      <c r="H43" s="61">
        <f t="shared" si="8"/>
        <v>0.7023486534330244</v>
      </c>
      <c r="I43" s="61">
        <f t="shared" si="9"/>
        <v>2.068354739275203</v>
      </c>
      <c r="J43" s="61"/>
      <c r="K43" s="61">
        <f t="shared" si="10"/>
        <v>468.3740029999999</v>
      </c>
      <c r="L43" s="69">
        <f t="shared" si="11"/>
        <v>0.0755304424969685</v>
      </c>
    </row>
    <row r="44" spans="1:12" s="43" customFormat="1" ht="19.5" customHeight="1">
      <c r="A44" s="67" t="s">
        <v>40</v>
      </c>
      <c r="B44" s="68">
        <f>B45+B46+B47+B48+B50+B49</f>
        <v>130914.46195899996</v>
      </c>
      <c r="C44" s="61">
        <f t="shared" si="6"/>
        <v>15.281249207307104</v>
      </c>
      <c r="D44" s="61">
        <f t="shared" si="7"/>
        <v>47.405084095718436</v>
      </c>
      <c r="E44" s="61"/>
      <c r="F44" s="61"/>
      <c r="G44" s="68">
        <f>G45+G46+G47+G48+G50+G49</f>
        <v>149577.274225</v>
      </c>
      <c r="H44" s="61">
        <f t="shared" si="8"/>
        <v>15.751608490417018</v>
      </c>
      <c r="I44" s="61">
        <f t="shared" si="9"/>
        <v>46.387095516042535</v>
      </c>
      <c r="J44" s="61"/>
      <c r="K44" s="61">
        <f t="shared" si="10"/>
        <v>18662.812266000037</v>
      </c>
      <c r="L44" s="69">
        <f t="shared" si="11"/>
        <v>0.14255730029158187</v>
      </c>
    </row>
    <row r="45" spans="1:12" ht="31.5" customHeight="1">
      <c r="A45" s="70" t="s">
        <v>41</v>
      </c>
      <c r="B45" s="47">
        <v>1333.53627099999</v>
      </c>
      <c r="C45" s="47">
        <f t="shared" si="6"/>
        <v>0.15565965577214777</v>
      </c>
      <c r="D45" s="47">
        <f>B45/B$38*100</f>
        <v>0.4828832363168824</v>
      </c>
      <c r="E45" s="47"/>
      <c r="F45" s="47"/>
      <c r="G45" s="71">
        <v>1537.5747039999987</v>
      </c>
      <c r="H45" s="47">
        <f t="shared" si="8"/>
        <v>0.16191814490311698</v>
      </c>
      <c r="I45" s="47">
        <f t="shared" si="9"/>
        <v>0.47683463298181905</v>
      </c>
      <c r="J45" s="47"/>
      <c r="K45" s="47">
        <f t="shared" si="10"/>
        <v>204.0384330000088</v>
      </c>
      <c r="L45" s="48">
        <f t="shared" si="11"/>
        <v>0.15300553681003737</v>
      </c>
    </row>
    <row r="46" spans="1:12" ht="15.75" customHeight="1">
      <c r="A46" s="72" t="s">
        <v>42</v>
      </c>
      <c r="B46" s="47">
        <v>12149.212006999996</v>
      </c>
      <c r="C46" s="73">
        <f t="shared" si="6"/>
        <v>1.418140773549667</v>
      </c>
      <c r="D46" s="73">
        <f t="shared" si="7"/>
        <v>4.399318518903734</v>
      </c>
      <c r="E46" s="73"/>
      <c r="F46" s="73"/>
      <c r="G46" s="74">
        <v>14117.336428999999</v>
      </c>
      <c r="H46" s="73">
        <f t="shared" si="8"/>
        <v>1.4866613762636898</v>
      </c>
      <c r="I46" s="73">
        <f t="shared" si="9"/>
        <v>4.378086422266663</v>
      </c>
      <c r="J46" s="73"/>
      <c r="K46" s="73">
        <f t="shared" si="10"/>
        <v>1968.1244220000026</v>
      </c>
      <c r="L46" s="75">
        <f t="shared" si="11"/>
        <v>0.16199605545331086</v>
      </c>
    </row>
    <row r="47" spans="1:12" ht="33" customHeight="1">
      <c r="A47" s="70" t="s">
        <v>43</v>
      </c>
      <c r="B47" s="47">
        <v>868.7905909999998</v>
      </c>
      <c r="C47" s="47">
        <f t="shared" si="6"/>
        <v>0.10141129812069567</v>
      </c>
      <c r="D47" s="47">
        <f t="shared" si="7"/>
        <v>0.3145954267514183</v>
      </c>
      <c r="E47" s="41"/>
      <c r="F47" s="41"/>
      <c r="G47" s="71">
        <v>577.145467</v>
      </c>
      <c r="H47" s="47">
        <f t="shared" si="8"/>
        <v>0.0607777450505476</v>
      </c>
      <c r="I47" s="47">
        <f t="shared" si="9"/>
        <v>0.1789850901020454</v>
      </c>
      <c r="J47" s="47"/>
      <c r="K47" s="47">
        <f t="shared" si="10"/>
        <v>-291.6451239999998</v>
      </c>
      <c r="L47" s="48">
        <f t="shared" si="11"/>
        <v>-0.33569093291435037</v>
      </c>
    </row>
    <row r="48" spans="1:12" ht="17.25" customHeight="1">
      <c r="A48" s="72" t="s">
        <v>44</v>
      </c>
      <c r="B48" s="47">
        <v>92570.87095499999</v>
      </c>
      <c r="C48" s="73">
        <f>B48/$B$10*100</f>
        <v>10.805517795611065</v>
      </c>
      <c r="D48" s="73">
        <f t="shared" si="7"/>
        <v>33.520589373922796</v>
      </c>
      <c r="E48" s="73"/>
      <c r="F48" s="73"/>
      <c r="G48" s="74">
        <v>101364.054828</v>
      </c>
      <c r="H48" s="73">
        <f>G48/$G$10*100</f>
        <v>10.67439499031171</v>
      </c>
      <c r="I48" s="73">
        <f t="shared" si="9"/>
        <v>31.435150276417655</v>
      </c>
      <c r="J48" s="73"/>
      <c r="K48" s="73">
        <f t="shared" si="10"/>
        <v>8793.183873000002</v>
      </c>
      <c r="L48" s="75">
        <f t="shared" si="11"/>
        <v>0.09498866957052288</v>
      </c>
    </row>
    <row r="49" spans="1:12" ht="48" customHeight="1">
      <c r="A49" s="76" t="s">
        <v>45</v>
      </c>
      <c r="B49" s="74">
        <v>18760.264887</v>
      </c>
      <c r="C49" s="73">
        <f>B49/$B$10*100</f>
        <v>2.189828981790592</v>
      </c>
      <c r="D49" s="73">
        <f>B49/B$38*100</f>
        <v>6.79322911554807</v>
      </c>
      <c r="E49" s="73"/>
      <c r="F49" s="73"/>
      <c r="G49" s="74">
        <v>24948.695744</v>
      </c>
      <c r="H49" s="73">
        <f t="shared" si="8"/>
        <v>2.6272847245155857</v>
      </c>
      <c r="I49" s="73">
        <f t="shared" si="9"/>
        <v>7.737121420843381</v>
      </c>
      <c r="J49" s="73"/>
      <c r="K49" s="73">
        <f t="shared" si="10"/>
        <v>6188.430856999999</v>
      </c>
      <c r="L49" s="75">
        <f t="shared" si="11"/>
        <v>0.3298690553824908</v>
      </c>
    </row>
    <row r="50" spans="1:12" ht="19.5" customHeight="1">
      <c r="A50" s="77" t="s">
        <v>46</v>
      </c>
      <c r="B50" s="47">
        <v>5231.787248</v>
      </c>
      <c r="C50" s="47">
        <f t="shared" si="6"/>
        <v>0.6106907024629391</v>
      </c>
      <c r="D50" s="47">
        <f t="shared" si="7"/>
        <v>1.894468424275544</v>
      </c>
      <c r="E50" s="47"/>
      <c r="F50" s="47"/>
      <c r="G50" s="71">
        <v>7032.467053000001</v>
      </c>
      <c r="H50" s="47">
        <f t="shared" si="8"/>
        <v>0.7405715093723674</v>
      </c>
      <c r="I50" s="47">
        <f t="shared" si="9"/>
        <v>2.18091767343097</v>
      </c>
      <c r="J50" s="47"/>
      <c r="K50" s="47">
        <f t="shared" si="10"/>
        <v>1800.6798050000016</v>
      </c>
      <c r="L50" s="48">
        <f t="shared" si="11"/>
        <v>0.34418062502223545</v>
      </c>
    </row>
    <row r="51" spans="1:12" ht="31.5" customHeight="1">
      <c r="A51" s="78" t="s">
        <v>47</v>
      </c>
      <c r="B51" s="79">
        <v>277.44302000000005</v>
      </c>
      <c r="C51" s="79">
        <f>B51/$B$10*100</f>
        <v>0.03238508462705732</v>
      </c>
      <c r="D51" s="61">
        <f t="shared" si="7"/>
        <v>0.10046414657373093</v>
      </c>
      <c r="E51" s="61"/>
      <c r="F51" s="61"/>
      <c r="G51" s="68">
        <v>387.8418699999999</v>
      </c>
      <c r="H51" s="61">
        <f>G51/$G$10*100</f>
        <v>0.040842656908171855</v>
      </c>
      <c r="I51" s="61">
        <f t="shared" si="9"/>
        <v>0.12027801657722413</v>
      </c>
      <c r="J51" s="61"/>
      <c r="K51" s="61">
        <f t="shared" si="10"/>
        <v>110.39884999999987</v>
      </c>
      <c r="L51" s="80">
        <f t="shared" si="11"/>
        <v>0.3979153989889521</v>
      </c>
    </row>
    <row r="52" spans="1:12" s="43" customFormat="1" ht="19.5" customHeight="1">
      <c r="A52" s="66" t="s">
        <v>48</v>
      </c>
      <c r="B52" s="81">
        <v>19558.907905</v>
      </c>
      <c r="C52" s="61">
        <f>B52/$B$10*100</f>
        <v>2.2830521658690324</v>
      </c>
      <c r="D52" s="61">
        <f t="shared" si="7"/>
        <v>7.0824235931039965</v>
      </c>
      <c r="E52" s="61"/>
      <c r="F52" s="61"/>
      <c r="G52" s="68">
        <v>23861.102022999996</v>
      </c>
      <c r="H52" s="61">
        <f>G52/$G$10*100</f>
        <v>2.512752951032013</v>
      </c>
      <c r="I52" s="61">
        <f t="shared" si="9"/>
        <v>7.399835465606719</v>
      </c>
      <c r="J52" s="61"/>
      <c r="K52" s="61">
        <f t="shared" si="10"/>
        <v>4302.194117999996</v>
      </c>
      <c r="L52" s="69">
        <f t="shared" si="11"/>
        <v>0.21996085563142254</v>
      </c>
    </row>
    <row r="53" spans="1:12" ht="19.5" customHeight="1">
      <c r="A53" s="66" t="s">
        <v>30</v>
      </c>
      <c r="B53" s="81">
        <v>0</v>
      </c>
      <c r="C53" s="61">
        <f t="shared" si="6"/>
        <v>0</v>
      </c>
      <c r="D53" s="61">
        <f t="shared" si="7"/>
        <v>0</v>
      </c>
      <c r="E53" s="61"/>
      <c r="F53" s="61"/>
      <c r="G53" s="68">
        <v>0</v>
      </c>
      <c r="H53" s="61">
        <f>G53/$G$10*100</f>
        <v>0</v>
      </c>
      <c r="I53" s="61">
        <f t="shared" si="9"/>
        <v>0</v>
      </c>
      <c r="J53" s="61"/>
      <c r="K53" s="61">
        <f t="shared" si="10"/>
        <v>0</v>
      </c>
      <c r="L53" s="69"/>
    </row>
    <row r="54" spans="1:12" s="43" customFormat="1" ht="32.25" customHeight="1">
      <c r="A54" s="82" t="s">
        <v>49</v>
      </c>
      <c r="B54" s="79">
        <v>-1211.608237</v>
      </c>
      <c r="C54" s="61">
        <f>B54/$B$10*100</f>
        <v>-0.14142736512197968</v>
      </c>
      <c r="D54" s="61">
        <f t="shared" si="7"/>
        <v>-0.4387322035058142</v>
      </c>
      <c r="E54" s="61"/>
      <c r="F54" s="61"/>
      <c r="G54" s="68">
        <v>-1798.7512969999998</v>
      </c>
      <c r="H54" s="61">
        <f>G54/$G$10*100</f>
        <v>-0.1894219984203875</v>
      </c>
      <c r="I54" s="61">
        <f t="shared" si="9"/>
        <v>-0.5578310519152289</v>
      </c>
      <c r="J54" s="61"/>
      <c r="K54" s="61">
        <f t="shared" si="10"/>
        <v>-587.1430599999999</v>
      </c>
      <c r="L54" s="69">
        <f>G54/B54-1</f>
        <v>0.484598108588131</v>
      </c>
    </row>
    <row r="55" spans="1:12" s="43" customFormat="1" ht="7.5" customHeight="1">
      <c r="A55" s="83"/>
      <c r="B55" s="84"/>
      <c r="C55" s="41"/>
      <c r="D55" s="41"/>
      <c r="E55" s="41"/>
      <c r="F55" s="41"/>
      <c r="G55" s="56"/>
      <c r="H55" s="41"/>
      <c r="I55" s="41"/>
      <c r="J55" s="41"/>
      <c r="K55" s="61">
        <f t="shared" si="10"/>
        <v>0</v>
      </c>
      <c r="L55" s="69"/>
    </row>
    <row r="56" spans="1:12" s="29" customFormat="1" ht="21" customHeight="1" thickBot="1">
      <c r="A56" s="85" t="s">
        <v>50</v>
      </c>
      <c r="B56" s="86">
        <f>B12-B38</f>
        <v>-24294.688255219953</v>
      </c>
      <c r="C56" s="87">
        <f>B56/$B$10*100</f>
        <v>-2.8358454832753535</v>
      </c>
      <c r="D56" s="86">
        <v>0</v>
      </c>
      <c r="E56" s="86"/>
      <c r="F56" s="88"/>
      <c r="G56" s="86">
        <f>G12-G38</f>
        <v>-27336.256845420052</v>
      </c>
      <c r="H56" s="87">
        <f>G56/$G$10*100</f>
        <v>-2.8787128101748163</v>
      </c>
      <c r="I56" s="89">
        <v>0</v>
      </c>
      <c r="J56" s="88"/>
      <c r="K56" s="86">
        <f t="shared" si="10"/>
        <v>-3041.5685902000987</v>
      </c>
      <c r="L56" s="90"/>
    </row>
    <row r="57" spans="1:11" ht="19.5" customHeight="1">
      <c r="A57" s="91" t="s">
        <v>52</v>
      </c>
      <c r="G57" s="92"/>
      <c r="H57" s="93"/>
      <c r="I57" s="93"/>
      <c r="J57" s="93"/>
      <c r="K57" s="93"/>
    </row>
    <row r="58" spans="1:11" ht="19.5" customHeight="1">
      <c r="A58" s="91" t="s">
        <v>54</v>
      </c>
      <c r="G58" s="93"/>
      <c r="H58" s="93"/>
      <c r="I58" s="93"/>
      <c r="J58" s="93"/>
      <c r="K58" s="93"/>
    </row>
    <row r="59" spans="1:11" ht="19.5" customHeight="1">
      <c r="A59" s="91" t="s">
        <v>53</v>
      </c>
      <c r="G59" s="93"/>
      <c r="H59" s="93"/>
      <c r="I59" s="93"/>
      <c r="J59" s="93"/>
      <c r="K59" s="93" t="s">
        <v>51</v>
      </c>
    </row>
    <row r="60" spans="7:11" ht="19.5" customHeight="1">
      <c r="G60" s="93"/>
      <c r="H60" s="93"/>
      <c r="I60" s="93"/>
      <c r="J60" s="93"/>
      <c r="K60" s="93"/>
    </row>
    <row r="61" spans="7:11" ht="19.5" customHeight="1">
      <c r="G61" s="93"/>
      <c r="H61" s="93"/>
      <c r="I61" s="93"/>
      <c r="J61" s="93"/>
      <c r="K61" s="93"/>
    </row>
    <row r="62" spans="7:11" ht="19.5" customHeight="1">
      <c r="G62" s="93"/>
      <c r="H62" s="93"/>
      <c r="I62" s="93"/>
      <c r="J62" s="93"/>
      <c r="K62" s="93"/>
    </row>
    <row r="63" spans="7:11" ht="19.5" customHeight="1">
      <c r="G63" s="93"/>
      <c r="H63" s="93"/>
      <c r="I63" s="93"/>
      <c r="J63" s="93"/>
      <c r="K63" s="93"/>
    </row>
    <row r="64" spans="7:11" ht="19.5" customHeight="1">
      <c r="G64" s="93"/>
      <c r="H64" s="93"/>
      <c r="I64" s="93"/>
      <c r="J64" s="93"/>
      <c r="K64" s="93"/>
    </row>
    <row r="65" spans="7:11" ht="19.5" customHeight="1">
      <c r="G65" s="93"/>
      <c r="H65" s="93"/>
      <c r="I65" s="93"/>
      <c r="J65" s="93"/>
      <c r="K65" s="93"/>
    </row>
    <row r="66" spans="7:11" ht="19.5" customHeight="1">
      <c r="G66" s="93"/>
      <c r="H66" s="93"/>
      <c r="I66" s="93"/>
      <c r="J66" s="93"/>
      <c r="K66" s="93"/>
    </row>
    <row r="67" spans="7:11" ht="19.5" customHeight="1">
      <c r="G67" s="93"/>
      <c r="H67" s="93"/>
      <c r="I67" s="93"/>
      <c r="J67" s="93"/>
      <c r="K67" s="93"/>
    </row>
    <row r="68" spans="7:11" ht="19.5" customHeight="1">
      <c r="G68" s="93"/>
      <c r="H68" s="93"/>
      <c r="I68" s="93"/>
      <c r="J68" s="93"/>
      <c r="K68" s="93"/>
    </row>
    <row r="69" spans="7:11" ht="19.5" customHeight="1">
      <c r="G69" s="93"/>
      <c r="H69" s="93"/>
      <c r="I69" s="93"/>
      <c r="J69" s="93"/>
      <c r="K69" s="93"/>
    </row>
    <row r="70" spans="7:11" ht="19.5" customHeight="1">
      <c r="G70" s="93"/>
      <c r="H70" s="93"/>
      <c r="I70" s="93"/>
      <c r="J70" s="93"/>
      <c r="K70" s="93"/>
    </row>
    <row r="71" spans="7:11" ht="19.5" customHeight="1">
      <c r="G71" s="93"/>
      <c r="H71" s="93"/>
      <c r="I71" s="93"/>
      <c r="J71" s="93"/>
      <c r="K71" s="93"/>
    </row>
    <row r="72" spans="7:11" ht="19.5" customHeight="1">
      <c r="G72" s="93"/>
      <c r="H72" s="93"/>
      <c r="I72" s="93"/>
      <c r="J72" s="93"/>
      <c r="K72" s="93"/>
    </row>
    <row r="73" spans="7:11" ht="19.5" customHeight="1">
      <c r="G73" s="93"/>
      <c r="H73" s="93"/>
      <c r="I73" s="93"/>
      <c r="J73" s="93"/>
      <c r="K73" s="93"/>
    </row>
    <row r="74" spans="7:11" ht="19.5" customHeight="1">
      <c r="G74" s="93"/>
      <c r="H74" s="93"/>
      <c r="I74" s="93"/>
      <c r="J74" s="93"/>
      <c r="K74" s="93"/>
    </row>
    <row r="75" spans="7:11" ht="19.5" customHeight="1">
      <c r="G75" s="93"/>
      <c r="H75" s="93"/>
      <c r="I75" s="93"/>
      <c r="J75" s="93"/>
      <c r="K75" s="93"/>
    </row>
    <row r="76" spans="7:11" ht="19.5" customHeight="1">
      <c r="G76" s="93"/>
      <c r="H76" s="93"/>
      <c r="I76" s="93"/>
      <c r="J76" s="93"/>
      <c r="K76" s="93"/>
    </row>
    <row r="77" spans="7:11" ht="19.5" customHeight="1">
      <c r="G77" s="93"/>
      <c r="H77" s="93"/>
      <c r="I77" s="93"/>
      <c r="J77" s="93"/>
      <c r="K77" s="93"/>
    </row>
    <row r="78" spans="7:11" ht="19.5" customHeight="1">
      <c r="G78" s="93"/>
      <c r="H78" s="93"/>
      <c r="I78" s="93"/>
      <c r="J78" s="93"/>
      <c r="K78" s="93"/>
    </row>
    <row r="79" spans="7:11" ht="19.5" customHeight="1">
      <c r="G79" s="93"/>
      <c r="H79" s="93"/>
      <c r="I79" s="93"/>
      <c r="J79" s="93"/>
      <c r="K79" s="93"/>
    </row>
    <row r="80" spans="7:11" ht="19.5" customHeight="1">
      <c r="G80" s="93"/>
      <c r="H80" s="93"/>
      <c r="I80" s="93"/>
      <c r="J80" s="93"/>
      <c r="K80" s="93"/>
    </row>
    <row r="81" spans="7:11" ht="19.5" customHeight="1">
      <c r="G81" s="93"/>
      <c r="H81" s="93"/>
      <c r="I81" s="93"/>
      <c r="J81" s="93"/>
      <c r="K81" s="93"/>
    </row>
    <row r="82" spans="7:11" ht="19.5" customHeight="1">
      <c r="G82" s="93"/>
      <c r="H82" s="93"/>
      <c r="I82" s="93"/>
      <c r="J82" s="93"/>
      <c r="K82" s="93"/>
    </row>
    <row r="83" spans="7:11" ht="19.5" customHeight="1">
      <c r="G83" s="93"/>
      <c r="H83" s="93"/>
      <c r="I83" s="93"/>
      <c r="J83" s="93"/>
      <c r="K83" s="93"/>
    </row>
    <row r="84" spans="7:11" ht="19.5" customHeight="1">
      <c r="G84" s="93"/>
      <c r="H84" s="93"/>
      <c r="I84" s="93"/>
      <c r="J84" s="93"/>
      <c r="K84" s="93"/>
    </row>
    <row r="85" spans="7:11" ht="19.5" customHeight="1">
      <c r="G85" s="93"/>
      <c r="H85" s="93"/>
      <c r="I85" s="93"/>
      <c r="J85" s="93"/>
      <c r="K85" s="93"/>
    </row>
    <row r="86" spans="7:11" ht="19.5" customHeight="1">
      <c r="G86" s="93"/>
      <c r="H86" s="93"/>
      <c r="I86" s="93"/>
      <c r="J86" s="93"/>
      <c r="K86" s="93"/>
    </row>
    <row r="87" spans="7:11" ht="19.5" customHeight="1">
      <c r="G87" s="93"/>
      <c r="H87" s="93"/>
      <c r="I87" s="93"/>
      <c r="J87" s="93"/>
      <c r="K87" s="93"/>
    </row>
    <row r="88" spans="7:11" ht="19.5" customHeight="1">
      <c r="G88" s="93"/>
      <c r="H88" s="93"/>
      <c r="I88" s="93"/>
      <c r="J88" s="93"/>
      <c r="K88" s="93"/>
    </row>
    <row r="89" spans="7:11" ht="19.5" customHeight="1">
      <c r="G89" s="93"/>
      <c r="H89" s="93"/>
      <c r="I89" s="93"/>
      <c r="J89" s="93"/>
      <c r="K89" s="93"/>
    </row>
    <row r="90" spans="7:11" ht="19.5" customHeight="1">
      <c r="G90" s="93"/>
      <c r="H90" s="93"/>
      <c r="I90" s="93"/>
      <c r="J90" s="93"/>
      <c r="K90" s="93"/>
    </row>
    <row r="91" spans="7:11" ht="19.5" customHeight="1">
      <c r="G91" s="93"/>
      <c r="H91" s="93"/>
      <c r="I91" s="93"/>
      <c r="J91" s="93"/>
      <c r="K91" s="93"/>
    </row>
    <row r="92" spans="7:11" ht="19.5" customHeight="1">
      <c r="G92" s="93"/>
      <c r="H92" s="93"/>
      <c r="I92" s="93"/>
      <c r="J92" s="93"/>
      <c r="K92" s="93"/>
    </row>
    <row r="93" spans="7:11" ht="19.5" customHeight="1">
      <c r="G93" s="93"/>
      <c r="H93" s="93"/>
      <c r="I93" s="93"/>
      <c r="J93" s="93"/>
      <c r="K93" s="93"/>
    </row>
    <row r="94" spans="7:11" ht="19.5" customHeight="1">
      <c r="G94" s="93"/>
      <c r="H94" s="93"/>
      <c r="I94" s="93"/>
      <c r="J94" s="93"/>
      <c r="K94" s="93"/>
    </row>
    <row r="95" spans="7:11" ht="19.5" customHeight="1">
      <c r="G95" s="93"/>
      <c r="H95" s="93"/>
      <c r="I95" s="93"/>
      <c r="J95" s="93"/>
      <c r="K95" s="93"/>
    </row>
    <row r="96" spans="7:11" ht="19.5" customHeight="1">
      <c r="G96" s="93"/>
      <c r="H96" s="93"/>
      <c r="I96" s="93"/>
      <c r="J96" s="93"/>
      <c r="K96" s="93"/>
    </row>
    <row r="97" spans="7:11" ht="19.5" customHeight="1">
      <c r="G97" s="93"/>
      <c r="H97" s="93"/>
      <c r="I97" s="93"/>
      <c r="J97" s="93"/>
      <c r="K97" s="93"/>
    </row>
    <row r="98" spans="7:11" ht="19.5" customHeight="1">
      <c r="G98" s="93"/>
      <c r="H98" s="93"/>
      <c r="I98" s="93"/>
      <c r="J98" s="93"/>
      <c r="K98" s="93"/>
    </row>
    <row r="99" spans="7:11" ht="19.5" customHeight="1">
      <c r="G99" s="93"/>
      <c r="H99" s="93"/>
      <c r="I99" s="93"/>
      <c r="J99" s="93"/>
      <c r="K99" s="93"/>
    </row>
    <row r="100" spans="7:11" ht="19.5" customHeight="1">
      <c r="G100" s="93"/>
      <c r="H100" s="93"/>
      <c r="I100" s="93"/>
      <c r="J100" s="93"/>
      <c r="K100" s="93"/>
    </row>
    <row r="101" spans="7:11" ht="19.5" customHeight="1">
      <c r="G101" s="93"/>
      <c r="H101" s="93"/>
      <c r="I101" s="93"/>
      <c r="J101" s="93"/>
      <c r="K101" s="93"/>
    </row>
    <row r="102" spans="7:11" ht="19.5" customHeight="1">
      <c r="G102" s="93"/>
      <c r="H102" s="93"/>
      <c r="I102" s="93"/>
      <c r="J102" s="93"/>
      <c r="K102" s="93"/>
    </row>
    <row r="103" spans="7:11" ht="19.5" customHeight="1">
      <c r="G103" s="93"/>
      <c r="H103" s="93"/>
      <c r="I103" s="93"/>
      <c r="J103" s="93"/>
      <c r="K103" s="93"/>
    </row>
    <row r="104" spans="7:11" ht="19.5" customHeight="1">
      <c r="G104" s="93"/>
      <c r="H104" s="93"/>
      <c r="I104" s="93"/>
      <c r="J104" s="93"/>
      <c r="K104" s="93"/>
    </row>
    <row r="105" spans="7:11" ht="19.5" customHeight="1">
      <c r="G105" s="93"/>
      <c r="H105" s="93"/>
      <c r="I105" s="93"/>
      <c r="J105" s="93"/>
      <c r="K105" s="93"/>
    </row>
    <row r="106" spans="7:11" ht="19.5" customHeight="1">
      <c r="G106" s="93"/>
      <c r="H106" s="93"/>
      <c r="I106" s="93"/>
      <c r="J106" s="93"/>
      <c r="K106" s="93"/>
    </row>
    <row r="107" spans="7:11" ht="19.5" customHeight="1">
      <c r="G107" s="93"/>
      <c r="H107" s="93"/>
      <c r="I107" s="93"/>
      <c r="J107" s="93"/>
      <c r="K107" s="93"/>
    </row>
    <row r="108" spans="7:11" ht="19.5" customHeight="1">
      <c r="G108" s="93"/>
      <c r="H108" s="93"/>
      <c r="I108" s="93"/>
      <c r="J108" s="93"/>
      <c r="K108" s="93"/>
    </row>
    <row r="109" spans="7:11" ht="19.5" customHeight="1">
      <c r="G109" s="93"/>
      <c r="H109" s="93"/>
      <c r="I109" s="93"/>
      <c r="J109" s="93"/>
      <c r="K109" s="93"/>
    </row>
    <row r="110" spans="7:11" ht="19.5" customHeight="1">
      <c r="G110" s="93"/>
      <c r="H110" s="93"/>
      <c r="I110" s="93"/>
      <c r="J110" s="93"/>
      <c r="K110" s="93"/>
    </row>
    <row r="111" spans="7:11" ht="19.5" customHeight="1">
      <c r="G111" s="93"/>
      <c r="H111" s="93"/>
      <c r="I111" s="93"/>
      <c r="J111" s="93"/>
      <c r="K111" s="93"/>
    </row>
    <row r="112" spans="7:11" ht="19.5" customHeight="1">
      <c r="G112" s="93"/>
      <c r="H112" s="93"/>
      <c r="I112" s="93"/>
      <c r="J112" s="93"/>
      <c r="K112" s="93"/>
    </row>
    <row r="113" spans="7:11" ht="19.5" customHeight="1">
      <c r="G113" s="93"/>
      <c r="H113" s="93"/>
      <c r="I113" s="93"/>
      <c r="J113" s="93"/>
      <c r="K113" s="93"/>
    </row>
    <row r="114" spans="7:11" ht="19.5" customHeight="1">
      <c r="G114" s="93"/>
      <c r="H114" s="93"/>
      <c r="I114" s="93"/>
      <c r="J114" s="93"/>
      <c r="K114" s="93"/>
    </row>
    <row r="115" spans="7:11" ht="19.5" customHeight="1">
      <c r="G115" s="93"/>
      <c r="H115" s="93"/>
      <c r="I115" s="93"/>
      <c r="J115" s="93"/>
      <c r="K115" s="93"/>
    </row>
    <row r="116" spans="7:11" ht="19.5" customHeight="1">
      <c r="G116" s="93"/>
      <c r="H116" s="93"/>
      <c r="I116" s="93"/>
      <c r="J116" s="93"/>
      <c r="K116" s="93"/>
    </row>
    <row r="117" spans="7:11" ht="19.5" customHeight="1">
      <c r="G117" s="93"/>
      <c r="H117" s="93"/>
      <c r="I117" s="93"/>
      <c r="J117" s="93"/>
      <c r="K117" s="93"/>
    </row>
    <row r="118" spans="7:11" ht="19.5" customHeight="1">
      <c r="G118" s="93"/>
      <c r="H118" s="93"/>
      <c r="I118" s="93"/>
      <c r="J118" s="93"/>
      <c r="K118" s="93"/>
    </row>
    <row r="119" spans="7:11" ht="19.5" customHeight="1">
      <c r="G119" s="93"/>
      <c r="H119" s="93"/>
      <c r="I119" s="93"/>
      <c r="J119" s="93"/>
      <c r="K119" s="93"/>
    </row>
    <row r="120" spans="7:11" ht="19.5" customHeight="1">
      <c r="G120" s="93"/>
      <c r="H120" s="93"/>
      <c r="I120" s="93"/>
      <c r="J120" s="93"/>
      <c r="K120" s="93"/>
    </row>
    <row r="121" spans="7:11" ht="19.5" customHeight="1">
      <c r="G121" s="93"/>
      <c r="H121" s="93"/>
      <c r="I121" s="93"/>
      <c r="J121" s="93"/>
      <c r="K121" s="93"/>
    </row>
    <row r="122" spans="7:11" ht="19.5" customHeight="1">
      <c r="G122" s="93"/>
      <c r="H122" s="93"/>
      <c r="I122" s="93"/>
      <c r="J122" s="93"/>
      <c r="K122" s="93"/>
    </row>
    <row r="123" spans="7:11" ht="19.5" customHeight="1">
      <c r="G123" s="93"/>
      <c r="H123" s="93"/>
      <c r="I123" s="93"/>
      <c r="J123" s="93"/>
      <c r="K123" s="93"/>
    </row>
    <row r="124" spans="7:11" ht="19.5" customHeight="1">
      <c r="G124" s="93"/>
      <c r="H124" s="93"/>
      <c r="I124" s="93"/>
      <c r="J124" s="93"/>
      <c r="K124" s="93"/>
    </row>
    <row r="125" spans="7:11" ht="19.5" customHeight="1">
      <c r="G125" s="93"/>
      <c r="H125" s="93"/>
      <c r="I125" s="93"/>
      <c r="J125" s="93"/>
      <c r="K125" s="93"/>
    </row>
    <row r="126" spans="7:11" ht="19.5" customHeight="1">
      <c r="G126" s="93"/>
      <c r="H126" s="93"/>
      <c r="I126" s="93"/>
      <c r="J126" s="93"/>
      <c r="K126" s="93"/>
    </row>
    <row r="127" spans="7:11" ht="19.5" customHeight="1">
      <c r="G127" s="93"/>
      <c r="H127" s="93"/>
      <c r="I127" s="93"/>
      <c r="J127" s="93"/>
      <c r="K127" s="93"/>
    </row>
    <row r="128" spans="7:11" ht="19.5" customHeight="1">
      <c r="G128" s="93"/>
      <c r="H128" s="93"/>
      <c r="I128" s="93"/>
      <c r="J128" s="93"/>
      <c r="K128" s="93"/>
    </row>
    <row r="129" spans="7:11" ht="19.5" customHeight="1">
      <c r="G129" s="93"/>
      <c r="H129" s="93"/>
      <c r="I129" s="93"/>
      <c r="J129" s="93"/>
      <c r="K129" s="93"/>
    </row>
    <row r="130" spans="7:11" ht="19.5" customHeight="1">
      <c r="G130" s="93"/>
      <c r="H130" s="93"/>
      <c r="I130" s="93"/>
      <c r="J130" s="93"/>
      <c r="K130" s="93"/>
    </row>
    <row r="131" spans="7:11" ht="19.5" customHeight="1">
      <c r="G131" s="93"/>
      <c r="H131" s="93"/>
      <c r="I131" s="93"/>
      <c r="J131" s="93"/>
      <c r="K131" s="93"/>
    </row>
    <row r="132" spans="7:11" ht="19.5" customHeight="1">
      <c r="G132" s="93"/>
      <c r="H132" s="93"/>
      <c r="I132" s="93"/>
      <c r="J132" s="93"/>
      <c r="K132" s="93"/>
    </row>
    <row r="133" spans="7:11" ht="19.5" customHeight="1">
      <c r="G133" s="93"/>
      <c r="H133" s="93"/>
      <c r="I133" s="93"/>
      <c r="J133" s="93"/>
      <c r="K133" s="93"/>
    </row>
    <row r="134" spans="7:11" ht="19.5" customHeight="1">
      <c r="G134" s="93"/>
      <c r="H134" s="93"/>
      <c r="I134" s="93"/>
      <c r="J134" s="93"/>
      <c r="K134" s="93"/>
    </row>
    <row r="135" spans="7:11" ht="19.5" customHeight="1">
      <c r="G135" s="93"/>
      <c r="H135" s="93"/>
      <c r="I135" s="93"/>
      <c r="J135" s="93"/>
      <c r="K135" s="93"/>
    </row>
    <row r="136" spans="7:11" ht="19.5" customHeight="1">
      <c r="G136" s="93"/>
      <c r="H136" s="93"/>
      <c r="I136" s="93"/>
      <c r="J136" s="93"/>
      <c r="K136" s="93"/>
    </row>
    <row r="137" spans="7:11" ht="19.5" customHeight="1">
      <c r="G137" s="93"/>
      <c r="H137" s="93"/>
      <c r="I137" s="93"/>
      <c r="J137" s="93"/>
      <c r="K137" s="93"/>
    </row>
    <row r="138" spans="7:11" ht="19.5" customHeight="1">
      <c r="G138" s="93"/>
      <c r="H138" s="93"/>
      <c r="I138" s="93"/>
      <c r="J138" s="93"/>
      <c r="K138" s="93"/>
    </row>
    <row r="139" spans="7:11" ht="19.5" customHeight="1">
      <c r="G139" s="93"/>
      <c r="H139" s="93"/>
      <c r="I139" s="93"/>
      <c r="J139" s="93"/>
      <c r="K139" s="93"/>
    </row>
    <row r="140" spans="7:11" ht="19.5" customHeight="1">
      <c r="G140" s="93"/>
      <c r="H140" s="93"/>
      <c r="I140" s="93"/>
      <c r="J140" s="93"/>
      <c r="K140" s="93"/>
    </row>
    <row r="141" spans="7:11" ht="19.5" customHeight="1">
      <c r="G141" s="93"/>
      <c r="H141" s="93"/>
      <c r="I141" s="93"/>
      <c r="J141" s="93"/>
      <c r="K141" s="93"/>
    </row>
    <row r="142" spans="7:11" ht="19.5" customHeight="1">
      <c r="G142" s="93"/>
      <c r="H142" s="93"/>
      <c r="I142" s="93"/>
      <c r="J142" s="93"/>
      <c r="K142" s="93"/>
    </row>
    <row r="143" spans="7:11" ht="19.5" customHeight="1">
      <c r="G143" s="93"/>
      <c r="H143" s="93"/>
      <c r="I143" s="93"/>
      <c r="J143" s="93"/>
      <c r="K143" s="93"/>
    </row>
    <row r="144" spans="7:11" ht="19.5" customHeight="1">
      <c r="G144" s="93"/>
      <c r="H144" s="93"/>
      <c r="I144" s="93"/>
      <c r="J144" s="93"/>
      <c r="K144" s="93"/>
    </row>
    <row r="145" spans="7:11" ht="19.5" customHeight="1">
      <c r="G145" s="93"/>
      <c r="H145" s="93"/>
      <c r="I145" s="93"/>
      <c r="J145" s="93"/>
      <c r="K145" s="93"/>
    </row>
    <row r="146" spans="7:11" ht="19.5" customHeight="1">
      <c r="G146" s="93"/>
      <c r="H146" s="93"/>
      <c r="I146" s="93"/>
      <c r="J146" s="93"/>
      <c r="K146" s="93"/>
    </row>
    <row r="147" spans="7:11" ht="19.5" customHeight="1">
      <c r="G147" s="93"/>
      <c r="H147" s="93"/>
      <c r="I147" s="93"/>
      <c r="J147" s="93"/>
      <c r="K147" s="93"/>
    </row>
    <row r="148" spans="7:11" ht="19.5" customHeight="1">
      <c r="G148" s="93"/>
      <c r="H148" s="93"/>
      <c r="I148" s="93"/>
      <c r="J148" s="93"/>
      <c r="K148" s="93"/>
    </row>
    <row r="149" spans="7:11" ht="19.5" customHeight="1">
      <c r="G149" s="93"/>
      <c r="H149" s="93"/>
      <c r="I149" s="93"/>
      <c r="J149" s="93"/>
      <c r="K149" s="93"/>
    </row>
    <row r="150" spans="7:11" ht="19.5" customHeight="1">
      <c r="G150" s="93"/>
      <c r="H150" s="93"/>
      <c r="I150" s="93"/>
      <c r="J150" s="93"/>
      <c r="K150" s="93"/>
    </row>
    <row r="151" spans="7:11" ht="19.5" customHeight="1">
      <c r="G151" s="93"/>
      <c r="H151" s="93"/>
      <c r="I151" s="93"/>
      <c r="J151" s="93"/>
      <c r="K151" s="93"/>
    </row>
    <row r="152" spans="7:11" ht="19.5" customHeight="1">
      <c r="G152" s="93"/>
      <c r="H152" s="93"/>
      <c r="I152" s="93"/>
      <c r="J152" s="93"/>
      <c r="K152" s="93"/>
    </row>
    <row r="153" spans="7:11" ht="19.5" customHeight="1">
      <c r="G153" s="93"/>
      <c r="H153" s="93"/>
      <c r="I153" s="93"/>
      <c r="J153" s="93"/>
      <c r="K153" s="93"/>
    </row>
    <row r="154" spans="7:11" ht="19.5" customHeight="1">
      <c r="G154" s="93"/>
      <c r="H154" s="93"/>
      <c r="I154" s="93"/>
      <c r="J154" s="93"/>
      <c r="K154" s="93"/>
    </row>
    <row r="155" spans="7:11" ht="19.5" customHeight="1">
      <c r="G155" s="93"/>
      <c r="H155" s="93"/>
      <c r="I155" s="93"/>
      <c r="J155" s="93"/>
      <c r="K155" s="93"/>
    </row>
    <row r="156" spans="7:11" ht="19.5" customHeight="1">
      <c r="G156" s="93"/>
      <c r="H156" s="93"/>
      <c r="I156" s="93"/>
      <c r="J156" s="93"/>
      <c r="K156" s="93"/>
    </row>
    <row r="157" spans="7:11" ht="19.5" customHeight="1">
      <c r="G157" s="93"/>
      <c r="H157" s="93"/>
      <c r="I157" s="93"/>
      <c r="J157" s="93"/>
      <c r="K157" s="93"/>
    </row>
    <row r="158" spans="7:11" ht="19.5" customHeight="1">
      <c r="G158" s="93"/>
      <c r="H158" s="93"/>
      <c r="I158" s="93"/>
      <c r="J158" s="93"/>
      <c r="K158" s="93"/>
    </row>
    <row r="159" spans="7:11" ht="19.5" customHeight="1">
      <c r="G159" s="93"/>
      <c r="H159" s="93"/>
      <c r="I159" s="93"/>
      <c r="J159" s="93"/>
      <c r="K159" s="93"/>
    </row>
    <row r="160" spans="7:11" ht="19.5" customHeight="1">
      <c r="G160" s="93"/>
      <c r="H160" s="93"/>
      <c r="I160" s="93"/>
      <c r="J160" s="93"/>
      <c r="K160" s="93"/>
    </row>
    <row r="161" spans="7:11" ht="19.5" customHeight="1">
      <c r="G161" s="93"/>
      <c r="H161" s="93"/>
      <c r="I161" s="93"/>
      <c r="J161" s="93"/>
      <c r="K161" s="93"/>
    </row>
    <row r="162" spans="7:11" ht="19.5" customHeight="1">
      <c r="G162" s="93"/>
      <c r="H162" s="93"/>
      <c r="I162" s="93"/>
      <c r="J162" s="93"/>
      <c r="K162" s="93"/>
    </row>
    <row r="163" spans="7:11" ht="19.5" customHeight="1">
      <c r="G163" s="93"/>
      <c r="H163" s="93"/>
      <c r="I163" s="93"/>
      <c r="J163" s="93"/>
      <c r="K163" s="93"/>
    </row>
    <row r="164" spans="7:11" ht="19.5" customHeight="1">
      <c r="G164" s="93"/>
      <c r="H164" s="93"/>
      <c r="I164" s="93"/>
      <c r="J164" s="93"/>
      <c r="K164" s="93"/>
    </row>
    <row r="165" spans="7:11" ht="19.5" customHeight="1">
      <c r="G165" s="93"/>
      <c r="H165" s="93"/>
      <c r="I165" s="93"/>
      <c r="J165" s="93"/>
      <c r="K165" s="93"/>
    </row>
    <row r="166" spans="7:11" ht="19.5" customHeight="1">
      <c r="G166" s="93"/>
      <c r="H166" s="93"/>
      <c r="I166" s="93"/>
      <c r="J166" s="93"/>
      <c r="K166" s="93"/>
    </row>
    <row r="167" spans="7:11" ht="19.5" customHeight="1">
      <c r="G167" s="93"/>
      <c r="H167" s="93"/>
      <c r="I167" s="93"/>
      <c r="J167" s="93"/>
      <c r="K167" s="93"/>
    </row>
    <row r="168" spans="7:11" ht="19.5" customHeight="1">
      <c r="G168" s="93"/>
      <c r="H168" s="93"/>
      <c r="I168" s="93"/>
      <c r="J168" s="93"/>
      <c r="K168" s="93"/>
    </row>
    <row r="169" spans="7:11" ht="19.5" customHeight="1">
      <c r="G169" s="93"/>
      <c r="H169" s="93"/>
      <c r="I169" s="93"/>
      <c r="J169" s="93"/>
      <c r="K169" s="93"/>
    </row>
    <row r="170" spans="7:11" ht="19.5" customHeight="1">
      <c r="G170" s="93"/>
      <c r="H170" s="93"/>
      <c r="I170" s="93"/>
      <c r="J170" s="93"/>
      <c r="K170" s="93"/>
    </row>
    <row r="171" spans="7:11" ht="19.5" customHeight="1">
      <c r="G171" s="93"/>
      <c r="H171" s="93"/>
      <c r="I171" s="93"/>
      <c r="J171" s="93"/>
      <c r="K171" s="93"/>
    </row>
    <row r="172" spans="7:11" ht="19.5" customHeight="1">
      <c r="G172" s="93"/>
      <c r="H172" s="93"/>
      <c r="I172" s="93"/>
      <c r="J172" s="93"/>
      <c r="K172" s="93"/>
    </row>
    <row r="173" spans="7:11" ht="19.5" customHeight="1">
      <c r="G173" s="93"/>
      <c r="H173" s="93"/>
      <c r="I173" s="93"/>
      <c r="J173" s="93"/>
      <c r="K173" s="93"/>
    </row>
    <row r="174" spans="7:11" ht="19.5" customHeight="1">
      <c r="G174" s="93"/>
      <c r="H174" s="93"/>
      <c r="I174" s="93"/>
      <c r="J174" s="93"/>
      <c r="K174" s="93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IOANA-ALINA BURLA</cp:lastModifiedBy>
  <cp:lastPrinted>2019-01-25T14:27:03Z</cp:lastPrinted>
  <dcterms:created xsi:type="dcterms:W3CDTF">2019-01-25T13:22:03Z</dcterms:created>
  <dcterms:modified xsi:type="dcterms:W3CDTF">2019-01-27T16:21:37Z</dcterms:modified>
  <cp:category/>
  <cp:version/>
  <cp:contentType/>
  <cp:contentStatus/>
</cp:coreProperties>
</file>