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31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2'!$A$3:$J$53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<sst xmlns="http://schemas.openxmlformats.org/spreadsheetml/2006/main" count="53" uniqueCount="48">
  <si>
    <t xml:space="preserve">         EXECUŢIA BUGETULUI GENERAL CONSOLIDAT                                                                                                                               aprilie</t>
  </si>
  <si>
    <t xml:space="preserve">    </t>
  </si>
  <si>
    <t xml:space="preserve"> Realizari  2013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</si>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</sst>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_-* #,##0.00\ _D_M_-;\-* #,##0.00\ _D_M_-;_-* &quot;-&quot;??\ _D_M_-;_-@_-"/>
    <numFmt numFmtId="218" formatCode="_-* #,##0.0\ _l_e_i_-;\-* #,##0.0\ _l_e_i_-;_-* &quot;-&quot;??\ _l_e_i_-;_-@_-"/>
    <numFmt numFmtId="219" formatCode="0.0000"/>
  </numFmts>
  <fonts count="7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8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0" fontId="72" fillId="0" borderId="20" xfId="226" applyFont="1" applyFill="1" applyBorder="1" applyAlignment="1" quotePrefix="1">
      <alignment vertical="center" wrapText="1"/>
      <protection/>
    </xf>
    <xf numFmtId="165" fontId="73" fillId="30" borderId="21" xfId="0" applyNumberFormat="1" applyFont="1" applyFill="1" applyBorder="1" applyAlignment="1" applyProtection="1">
      <alignment horizontal="center"/>
      <protection locked="0"/>
    </xf>
    <xf numFmtId="0" fontId="72" fillId="0" borderId="21" xfId="226" applyFont="1" applyFill="1" applyBorder="1" applyAlignment="1" quotePrefix="1">
      <alignment vertical="center" wrapText="1"/>
      <protection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2" xfId="0" applyNumberFormat="1" applyFont="1" applyFill="1" applyBorder="1" applyAlignment="1" applyProtection="1">
      <alignment horizontal="center" vertical="center"/>
      <protection locked="0"/>
    </xf>
    <xf numFmtId="49" fontId="72" fillId="0" borderId="22" xfId="226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2" fillId="4" borderId="0" xfId="226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49" fontId="72" fillId="0" borderId="0" xfId="226" applyNumberFormat="1" applyFont="1" applyFill="1" applyBorder="1" applyAlignment="1">
      <alignment horizontal="center"/>
      <protection/>
    </xf>
    <xf numFmtId="165" fontId="72" fillId="8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Border="1" applyAlignment="1" applyProtection="1">
      <alignment horizontal="left" indent="1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left" indent="2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2" fillId="30" borderId="0" xfId="0" applyNumberFormat="1" applyFont="1" applyFill="1" applyBorder="1" applyAlignment="1">
      <alignment horizontal="left" vertical="center" indent="2"/>
    </xf>
    <xf numFmtId="165" fontId="72" fillId="30" borderId="0" xfId="0" applyNumberFormat="1" applyFont="1" applyFill="1" applyBorder="1" applyAlignment="1" applyProtection="1">
      <alignment horizontal="left" vertical="center" indent="2"/>
      <protection/>
    </xf>
    <xf numFmtId="165" fontId="72" fillId="0" borderId="0" xfId="0" applyNumberFormat="1" applyFont="1" applyFill="1" applyBorder="1" applyAlignment="1" applyProtection="1">
      <alignment horizontal="left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left" inden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2" fillId="30" borderId="0" xfId="0" applyNumberFormat="1" applyFont="1" applyFill="1" applyBorder="1" applyAlignment="1" applyProtection="1">
      <alignment horizontal="left" wrapText="1" indent="2"/>
      <protection/>
    </xf>
    <xf numFmtId="165" fontId="72" fillId="30" borderId="0" xfId="0" applyNumberFormat="1" applyFont="1" applyFill="1" applyBorder="1" applyAlignment="1">
      <alignment horizontal="left" wrapText="1" indent="1"/>
    </xf>
    <xf numFmtId="165" fontId="72" fillId="0" borderId="0" xfId="0" applyNumberFormat="1" applyFont="1" applyFill="1" applyAlignment="1">
      <alignment horizontal="left" wrapText="1" indent="1"/>
    </xf>
    <xf numFmtId="165" fontId="72" fillId="8" borderId="23" xfId="0" applyNumberFormat="1" applyFont="1" applyFill="1" applyBorder="1" applyAlignment="1" applyProtection="1">
      <alignment horizontal="left" vertical="center"/>
      <protection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1" fillId="28" borderId="0" xfId="0" applyNumberFormat="1" applyFont="1" applyFill="1" applyAlignment="1" applyProtection="1">
      <alignment horizontal="center"/>
      <protection locked="0"/>
    </xf>
    <xf numFmtId="165" fontId="71" fillId="28" borderId="0" xfId="0" applyNumberFormat="1" applyFont="1" applyFill="1" applyBorder="1" applyAlignment="1" applyProtection="1">
      <alignment horizontal="center"/>
      <protection locked="0"/>
    </xf>
    <xf numFmtId="165" fontId="72" fillId="28" borderId="0" xfId="226" applyNumberFormat="1" applyFont="1" applyFill="1" applyBorder="1" applyAlignment="1">
      <alignment horizontal="right"/>
      <protection/>
    </xf>
    <xf numFmtId="165" fontId="71" fillId="28" borderId="0" xfId="0" applyNumberFormat="1" applyFont="1" applyFill="1" applyAlignment="1" applyProtection="1" quotePrefix="1">
      <alignment horizontal="left"/>
      <protection locked="0"/>
    </xf>
    <xf numFmtId="165" fontId="71" fillId="28" borderId="0" xfId="0" applyNumberFormat="1" applyFont="1" applyFill="1" applyAlignment="1" applyProtection="1">
      <alignment horizontal="left"/>
      <protection locked="0"/>
    </xf>
    <xf numFmtId="4" fontId="71" fillId="28" borderId="0" xfId="0" applyNumberFormat="1" applyFont="1" applyFill="1" applyAlignment="1" applyProtection="1">
      <alignment horizontal="center"/>
      <protection locked="0"/>
    </xf>
    <xf numFmtId="165" fontId="73" fillId="28" borderId="0" xfId="0" applyNumberFormat="1" applyFont="1" applyFill="1" applyAlignment="1" applyProtection="1">
      <alignment/>
      <protection locked="0"/>
    </xf>
    <xf numFmtId="165" fontId="72" fillId="28" borderId="0" xfId="0" applyNumberFormat="1" applyFont="1" applyFill="1" applyAlignment="1" applyProtection="1">
      <alignment horizontal="center"/>
      <protection locked="0"/>
    </xf>
    <xf numFmtId="165" fontId="72" fillId="28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65" fontId="73" fillId="28" borderId="0" xfId="0" applyNumberFormat="1" applyFont="1" applyFill="1" applyAlignment="1" applyProtection="1">
      <alignment horizontal="right"/>
      <protection locked="0"/>
    </xf>
    <xf numFmtId="4" fontId="72" fillId="28" borderId="0" xfId="0" applyNumberFormat="1" applyFont="1" applyFill="1" applyAlignment="1" applyProtection="1">
      <alignment horizontal="center"/>
      <protection locked="0"/>
    </xf>
    <xf numFmtId="168" fontId="71" fillId="28" borderId="0" xfId="0" applyNumberFormat="1" applyFont="1" applyFill="1" applyBorder="1" applyAlignment="1" applyProtection="1">
      <alignment horizontal="center"/>
      <protection locked="0"/>
    </xf>
    <xf numFmtId="172" fontId="72" fillId="8" borderId="0" xfId="0" applyNumberFormat="1" applyFont="1" applyFill="1" applyBorder="1" applyAlignment="1" applyProtection="1">
      <alignment horizontal="right" vertical="center"/>
      <protection locked="0"/>
    </xf>
    <xf numFmtId="172" fontId="72" fillId="0" borderId="0" xfId="0" applyNumberFormat="1" applyFont="1" applyFill="1" applyBorder="1" applyAlignment="1" applyProtection="1">
      <alignment horizontal="right" vertical="center"/>
      <protection locked="0"/>
    </xf>
    <xf numFmtId="172" fontId="71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72" fontId="71" fillId="0" borderId="0" xfId="0" applyNumberFormat="1" applyFont="1" applyFill="1" applyBorder="1" applyAlignment="1" applyProtection="1">
      <alignment horizontal="right"/>
      <protection locked="0"/>
    </xf>
    <xf numFmtId="172" fontId="72" fillId="0" borderId="0" xfId="0" applyNumberFormat="1" applyFont="1" applyFill="1" applyBorder="1" applyAlignment="1" applyProtection="1">
      <alignment horizontal="right"/>
      <protection locked="0"/>
    </xf>
    <xf numFmtId="172" fontId="72" fillId="8" borderId="23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3" fillId="8" borderId="0" xfId="0" applyFont="1" applyFill="1" applyBorder="1" applyAlignment="1" quotePrefix="1">
      <alignment horizontal="center" wrapText="1"/>
    </xf>
    <xf numFmtId="0" fontId="73" fillId="8" borderId="0" xfId="0" applyFont="1" applyFill="1" applyBorder="1" applyAlignment="1">
      <alignment horizontal="center" wrapText="1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72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/>
      <protection/>
    </xf>
    <xf numFmtId="172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72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>
      <alignment horizontal="right" vertical="center"/>
    </xf>
    <xf numFmtId="165" fontId="72" fillId="8" borderId="0" xfId="0" applyNumberFormat="1" applyFont="1" applyFill="1" applyBorder="1" applyAlignment="1" applyProtection="1">
      <alignment vertical="center"/>
      <protection locked="0"/>
    </xf>
    <xf numFmtId="165" fontId="72" fillId="8" borderId="0" xfId="0" applyNumberFormat="1" applyFont="1" applyFill="1" applyBorder="1" applyAlignment="1" applyProtection="1">
      <alignment vertical="center"/>
      <protection/>
    </xf>
    <xf numFmtId="165" fontId="71" fillId="30" borderId="23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0" fontId="72" fillId="30" borderId="24" xfId="226" applyFont="1" applyFill="1" applyBorder="1" applyAlignment="1" quotePrefix="1">
      <alignment horizontal="center" vertical="center" wrapText="1"/>
      <protection/>
    </xf>
    <xf numFmtId="165" fontId="72" fillId="30" borderId="24" xfId="0" applyNumberFormat="1" applyFont="1" applyFill="1" applyBorder="1" applyAlignment="1">
      <alignment horizontal="center" vertical="center" wrapText="1"/>
    </xf>
    <xf numFmtId="165" fontId="72" fillId="30" borderId="24" xfId="0" applyNumberFormat="1" applyFont="1" applyFill="1" applyBorder="1" applyAlignment="1" quotePrefix="1">
      <alignment horizontal="center" vertical="center" wrapText="1"/>
    </xf>
    <xf numFmtId="0" fontId="72" fillId="30" borderId="24" xfId="226" applyFont="1" applyFill="1" applyBorder="1" applyAlignment="1">
      <alignment horizontal="center" vertical="center" wrapText="1"/>
      <protection/>
    </xf>
    <xf numFmtId="0" fontId="72" fillId="30" borderId="24" xfId="226" applyFont="1" applyFill="1" applyBorder="1" applyAlignment="1" quotePrefix="1">
      <alignment horizontal="center" vertical="center" wrapText="1"/>
      <protection/>
    </xf>
    <xf numFmtId="0" fontId="24" fillId="30" borderId="21" xfId="226" applyFont="1" applyFill="1" applyBorder="1" applyAlignment="1">
      <alignment horizontal="center"/>
      <protection/>
    </xf>
    <xf numFmtId="165" fontId="24" fillId="30" borderId="21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30" borderId="21" xfId="226" applyFont="1" applyFill="1" applyBorder="1" applyAlignment="1">
      <alignment horizontal="right"/>
      <protection/>
    </xf>
    <xf numFmtId="0" fontId="24" fillId="30" borderId="21" xfId="226" applyFont="1" applyFill="1" applyBorder="1" applyAlignment="1">
      <alignment horizontal="center" wrapText="1"/>
      <protection/>
    </xf>
    <xf numFmtId="165" fontId="72" fillId="30" borderId="22" xfId="0" applyNumberFormat="1" applyFont="1" applyFill="1" applyBorder="1" applyAlignment="1" applyProtection="1">
      <alignment horizontal="center" vertical="center"/>
      <protection locked="0"/>
    </xf>
    <xf numFmtId="49" fontId="72" fillId="30" borderId="22" xfId="226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226" applyNumberFormat="1" applyFont="1" applyFill="1" applyBorder="1" applyAlignment="1">
      <alignment horizontal="right"/>
      <protection/>
    </xf>
    <xf numFmtId="49" fontId="72" fillId="30" borderId="0" xfId="226" applyNumberFormat="1" applyFont="1" applyFill="1" applyBorder="1" applyAlignment="1">
      <alignment horizontal="right"/>
      <protection/>
    </xf>
    <xf numFmtId="49" fontId="72" fillId="30" borderId="0" xfId="226" applyNumberFormat="1" applyFont="1" applyFill="1" applyBorder="1" applyAlignment="1">
      <alignment horizontal="center"/>
      <protection/>
    </xf>
    <xf numFmtId="165" fontId="72" fillId="8" borderId="0" xfId="0" applyNumberFormat="1" applyFont="1" applyFill="1" applyBorder="1" applyAlignment="1">
      <alignment vertical="center"/>
    </xf>
    <xf numFmtId="165" fontId="72" fillId="8" borderId="23" xfId="0" applyNumberFormat="1" applyFont="1" applyFill="1" applyBorder="1" applyAlignment="1" applyProtection="1">
      <alignment/>
      <protection/>
    </xf>
    <xf numFmtId="4" fontId="72" fillId="8" borderId="23" xfId="0" applyNumberFormat="1" applyFont="1" applyFill="1" applyBorder="1" applyAlignment="1" applyProtection="1">
      <alignment/>
      <protection/>
    </xf>
    <xf numFmtId="165" fontId="72" fillId="8" borderId="23" xfId="0" applyNumberFormat="1" applyFont="1" applyFill="1" applyBorder="1" applyAlignment="1">
      <alignment/>
    </xf>
  </cellXfs>
  <cellStyles count="31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" xfId="117"/>
    <cellStyle name="Currency [0]" xfId="118"/>
    <cellStyle name="Currency0" xfId="119"/>
    <cellStyle name="Date" xfId="120"/>
    <cellStyle name="Datum" xfId="121"/>
    <cellStyle name="Dezimal [0]_laroux" xfId="122"/>
    <cellStyle name="Dezimal_laroux" xfId="123"/>
    <cellStyle name="Entrée" xfId="124"/>
    <cellStyle name="Eronat" xfId="125"/>
    <cellStyle name="Euro" xfId="126"/>
    <cellStyle name="Excel.Chart" xfId="127"/>
    <cellStyle name="Explanatory Text" xfId="128"/>
    <cellStyle name="Ezres [0]_10mell99" xfId="129"/>
    <cellStyle name="Ezres_10mell99" xfId="130"/>
    <cellStyle name="F2" xfId="131"/>
    <cellStyle name="F3" xfId="132"/>
    <cellStyle name="F4" xfId="133"/>
    <cellStyle name="F5" xfId="134"/>
    <cellStyle name="F5 - Style8" xfId="135"/>
    <cellStyle name="F6" xfId="136"/>
    <cellStyle name="F6 - Style5" xfId="137"/>
    <cellStyle name="F7" xfId="138"/>
    <cellStyle name="F7 - Style7" xfId="139"/>
    <cellStyle name="F8" xfId="140"/>
    <cellStyle name="F8 - Style6" xfId="141"/>
    <cellStyle name="Finanční0" xfId="142"/>
    <cellStyle name="Finanení0" xfId="143"/>
    <cellStyle name="Finanèní0" xfId="144"/>
    <cellStyle name="Fixed" xfId="145"/>
    <cellStyle name="Fixed (0)" xfId="146"/>
    <cellStyle name="Fixed (1)" xfId="147"/>
    <cellStyle name="Fixed (2)" xfId="148"/>
    <cellStyle name="Fixed_BGR_FIS" xfId="149"/>
    <cellStyle name="fixed0 - Style4" xfId="150"/>
    <cellStyle name="Fixed1 - Style1" xfId="151"/>
    <cellStyle name="Fixed1 - Style2" xfId="152"/>
    <cellStyle name="Fixed2 - Style2" xfId="153"/>
    <cellStyle name="Followed Hyperlink" xfId="154"/>
    <cellStyle name="Good" xfId="155"/>
    <cellStyle name="Grey" xfId="156"/>
    <cellStyle name="Heading 1" xfId="157"/>
    <cellStyle name="Heading 2" xfId="158"/>
    <cellStyle name="Heading 3" xfId="159"/>
    <cellStyle name="Heading 4" xfId="160"/>
    <cellStyle name="Heading1 1" xfId="161"/>
    <cellStyle name="Heading2" xfId="162"/>
    <cellStyle name="Hiperhivatkozás" xfId="163"/>
    <cellStyle name="Hipervínculo_IIF" xfId="164"/>
    <cellStyle name="Hyperlink" xfId="165"/>
    <cellStyle name="Iau?iue_Eeno1" xfId="166"/>
    <cellStyle name="Ieșire" xfId="167"/>
    <cellStyle name="imf-one decimal" xfId="168"/>
    <cellStyle name="imf-zero decimal" xfId="169"/>
    <cellStyle name="Input" xfId="170"/>
    <cellStyle name="Input [yellow]" xfId="171"/>
    <cellStyle name="Insatisfaisant" xfId="172"/>
    <cellStyle name="Intrare" xfId="173"/>
    <cellStyle name="Ioe?uaaaoayny aeia?nnueea" xfId="174"/>
    <cellStyle name="Îáû÷íûé_AMD" xfId="175"/>
    <cellStyle name="Îòêðûâàâøàÿñÿ ãèïåðññûëêà" xfId="176"/>
    <cellStyle name="Label" xfId="177"/>
    <cellStyle name="leftli - Style3" xfId="178"/>
    <cellStyle name="Linked Cell" xfId="179"/>
    <cellStyle name="MacroCode" xfId="180"/>
    <cellStyle name="Már látott hiperhivatkozás" xfId="181"/>
    <cellStyle name="Měna0" xfId="182"/>
    <cellStyle name="měny_DEFLÁTORY  3q 1998" xfId="183"/>
    <cellStyle name="Millares [0]_11.1.3. bis" xfId="184"/>
    <cellStyle name="Millares_11.1.3. bis" xfId="185"/>
    <cellStyle name="Milliers [0]_Encours - Apr rééch" xfId="186"/>
    <cellStyle name="Milliers_Cash flows projection" xfId="187"/>
    <cellStyle name="Mina0" xfId="188"/>
    <cellStyle name="Mìna0" xfId="189"/>
    <cellStyle name="Moneda [0]_11.1.3. bis" xfId="190"/>
    <cellStyle name="Moneda_11.1.3. bis" xfId="191"/>
    <cellStyle name="Monétaire [0]_Encours - Apr rééch" xfId="192"/>
    <cellStyle name="Monétaire_Encours - Apr rééch" xfId="193"/>
    <cellStyle name="Navadno_Slo" xfId="194"/>
    <cellStyle name="Nedefinován" xfId="195"/>
    <cellStyle name="Neutral" xfId="196"/>
    <cellStyle name="Neutre" xfId="197"/>
    <cellStyle name="Neutru" xfId="198"/>
    <cellStyle name="no dec" xfId="199"/>
    <cellStyle name="No-definido" xfId="200"/>
    <cellStyle name="Normaali_CENTRAL" xfId="201"/>
    <cellStyle name="Normal - Modelo1" xfId="202"/>
    <cellStyle name="Normal - Style1" xfId="203"/>
    <cellStyle name="Normal - Style2" xfId="204"/>
    <cellStyle name="Normal - Style3" xfId="205"/>
    <cellStyle name="Normal - Style5" xfId="206"/>
    <cellStyle name="Normal - Style6" xfId="207"/>
    <cellStyle name="Normal - Style7" xfId="208"/>
    <cellStyle name="Normal - Style8" xfId="209"/>
    <cellStyle name="Normal 10" xfId="210"/>
    <cellStyle name="Normal 2" xfId="211"/>
    <cellStyle name="Normal 2 2" xfId="212"/>
    <cellStyle name="Normal 2 3" xfId="213"/>
    <cellStyle name="Normal 2 3 2" xfId="214"/>
    <cellStyle name="Normal 2_BUGETE LUNARE FORMA SCURTAi" xfId="215"/>
    <cellStyle name="Normal 3" xfId="216"/>
    <cellStyle name="Normal 4" xfId="217"/>
    <cellStyle name="Normal 5" xfId="218"/>
    <cellStyle name="Normal 5 2" xfId="219"/>
    <cellStyle name="Normal 6" xfId="220"/>
    <cellStyle name="Normal 7" xfId="221"/>
    <cellStyle name="Normal 8" xfId="222"/>
    <cellStyle name="Normal 9" xfId="223"/>
    <cellStyle name="Normal Table" xfId="224"/>
    <cellStyle name="Normál_10mell99" xfId="225"/>
    <cellStyle name="Normal_realizari.bugete.2005" xfId="226"/>
    <cellStyle name="normálne_HDP-OD~1" xfId="227"/>
    <cellStyle name="normální_agricult_1" xfId="228"/>
    <cellStyle name="Normßl - Style1" xfId="229"/>
    <cellStyle name="Notă" xfId="230"/>
    <cellStyle name="Note" xfId="231"/>
    <cellStyle name="Ôèíàíñîâûé_Tranche" xfId="232"/>
    <cellStyle name="Output" xfId="233"/>
    <cellStyle name="Pénznem [0]_10mell99" xfId="234"/>
    <cellStyle name="Pénznem_10mell99" xfId="235"/>
    <cellStyle name="Percen - Style1" xfId="236"/>
    <cellStyle name="Percent" xfId="237"/>
    <cellStyle name="Percent [2]" xfId="238"/>
    <cellStyle name="Percent 2" xfId="239"/>
    <cellStyle name="Percent 2 2" xfId="240"/>
    <cellStyle name="Percent 3" xfId="241"/>
    <cellStyle name="Percent 4" xfId="242"/>
    <cellStyle name="Percent 5" xfId="243"/>
    <cellStyle name="percentage difference" xfId="244"/>
    <cellStyle name="percentage difference one decimal" xfId="245"/>
    <cellStyle name="percentage difference zero decimal" xfId="246"/>
    <cellStyle name="Pevný" xfId="247"/>
    <cellStyle name="Presentation" xfId="248"/>
    <cellStyle name="Publication" xfId="249"/>
    <cellStyle name="Red Text" xfId="250"/>
    <cellStyle name="reduced" xfId="251"/>
    <cellStyle name="s1" xfId="252"/>
    <cellStyle name="Satisfaisant" xfId="253"/>
    <cellStyle name="Sortie" xfId="254"/>
    <cellStyle name="Standard_laroux" xfId="255"/>
    <cellStyle name="STYL1 - Style1" xfId="256"/>
    <cellStyle name="Style1" xfId="257"/>
    <cellStyle name="Text" xfId="258"/>
    <cellStyle name="Text avertisment" xfId="259"/>
    <cellStyle name="text BoldBlack" xfId="260"/>
    <cellStyle name="text BoldUnderline" xfId="261"/>
    <cellStyle name="text BoldUnderlineER" xfId="262"/>
    <cellStyle name="text BoldUndlnBlack" xfId="263"/>
    <cellStyle name="Text explicativ" xfId="264"/>
    <cellStyle name="text LightGreen" xfId="265"/>
    <cellStyle name="Texte explicatif" xfId="266"/>
    <cellStyle name="Title" xfId="267"/>
    <cellStyle name="Titlu" xfId="268"/>
    <cellStyle name="Titlu 1" xfId="269"/>
    <cellStyle name="Titlu 2" xfId="270"/>
    <cellStyle name="Titlu 3" xfId="271"/>
    <cellStyle name="Titlu 4" xfId="272"/>
    <cellStyle name="Titre" xfId="273"/>
    <cellStyle name="Titre 1" xfId="274"/>
    <cellStyle name="Titre 2" xfId="275"/>
    <cellStyle name="Titre 3" xfId="276"/>
    <cellStyle name="Titre 4" xfId="277"/>
    <cellStyle name="TopGrey" xfId="278"/>
    <cellStyle name="Total" xfId="279"/>
    <cellStyle name="Undefiniert" xfId="280"/>
    <cellStyle name="ux?_x0018_Normal_laroux_7_laroux_1?&quot;Normal_laroux_7_laroux_1_²ðò²Ê´²ÜÎ?_x001F_Normal_laroux_7_laroux_1_²ÜºÈÆø?0*Normal_laro" xfId="281"/>
    <cellStyle name="ux_1_²ÜºÈÆø (³é³Ýó Ø.)?_x0007_!ß&quot;VQ_x0006_?_x0006_?ults?_x0006_$Currency [0]_laroux_5_results_Sheet1?_x001C_Currency [0]_laroux_5_Sheet1?_x0015_Cur" xfId="282"/>
    <cellStyle name="Verificare celulă" xfId="283"/>
    <cellStyle name="Vérification" xfId="284"/>
    <cellStyle name="Währung [0]_laroux" xfId="285"/>
    <cellStyle name="Währung_laroux" xfId="286"/>
    <cellStyle name="Warning Text" xfId="287"/>
    <cellStyle name="WebAnchor1" xfId="288"/>
    <cellStyle name="WebAnchor2" xfId="289"/>
    <cellStyle name="WebAnchor3" xfId="290"/>
    <cellStyle name="WebAnchor4" xfId="291"/>
    <cellStyle name="WebAnchor5" xfId="292"/>
    <cellStyle name="WebAnchor6" xfId="293"/>
    <cellStyle name="WebAnchor7" xfId="294"/>
    <cellStyle name="Webexclude" xfId="295"/>
    <cellStyle name="WebFN" xfId="296"/>
    <cellStyle name="WebFN1" xfId="297"/>
    <cellStyle name="WebFN2" xfId="298"/>
    <cellStyle name="WebFN3" xfId="299"/>
    <cellStyle name="WebFN4" xfId="300"/>
    <cellStyle name="WebHR" xfId="301"/>
    <cellStyle name="WebIndent1" xfId="302"/>
    <cellStyle name="WebIndent1wFN3" xfId="303"/>
    <cellStyle name="WebIndent2" xfId="304"/>
    <cellStyle name="WebNoBR" xfId="305"/>
    <cellStyle name="Záhlaví 1" xfId="306"/>
    <cellStyle name="Záhlaví 2" xfId="307"/>
    <cellStyle name="zero" xfId="308"/>
    <cellStyle name="ДАТА" xfId="309"/>
    <cellStyle name="Денежный [0]_453" xfId="310"/>
    <cellStyle name="Денежный_453" xfId="311"/>
    <cellStyle name="ЗАГОЛОВОК1" xfId="312"/>
    <cellStyle name="ЗАГОЛОВОК2" xfId="313"/>
    <cellStyle name="ИТОГОВЫЙ" xfId="314"/>
    <cellStyle name="Обычный_02-682" xfId="315"/>
    <cellStyle name="Открывавшаяся гиперссылка_Table_B_1999_2000_2001" xfId="316"/>
    <cellStyle name="ПРОЦЕНТНЫЙ_BOPENGC" xfId="317"/>
    <cellStyle name="ТЕКСТ" xfId="318"/>
    <cellStyle name="Тысячи [0]_Dk98" xfId="319"/>
    <cellStyle name="Тысячи_Dk98" xfId="320"/>
    <cellStyle name="УровеньСтолб_1_Структура державного боргу" xfId="321"/>
    <cellStyle name="УровеньСтрок_1_Структура державного боргу" xfId="322"/>
    <cellStyle name="ФИКСИРОВАННЫЙ" xfId="323"/>
    <cellStyle name="Финансовый [0]_453" xfId="324"/>
    <cellStyle name="Финансовый_1 квартал-уточ.платежі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4\04%20aprilie\bgc%20%20aprilie%202014%20in%20lucr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ilie2014 "/>
      <sheetName val="UAT aprilie 2014"/>
      <sheetName val=" consolidari aprilie"/>
      <sheetName val="Aprilie2014  (in luna)"/>
      <sheetName val="Sinteza - An 2"/>
      <sheetName val="2013 - 2014"/>
      <sheetName val="progr.%.exec"/>
      <sheetName val="MARTIE2014  (val)"/>
      <sheetName val="feb 2014  iN luna (VAL)"/>
      <sheetName val="BGC"/>
      <sheetName val="UAT martie 2014 (val)"/>
      <sheetName val="UAT aprilie 2014 (in luna)"/>
      <sheetName val="MARTIE 2014(LUNA)"/>
      <sheetName val="Sinteza - program trim I"/>
      <sheetName val="Sinteza - Anexa executie progam"/>
      <sheetName val="UAT feb 2014 (VAL)"/>
      <sheetName val="feb 2014  (luna)"/>
      <sheetName val="feb 2014  (VAL)"/>
      <sheetName val="ian  2014 "/>
      <sheetName val="aprilie2013val "/>
      <sheetName val="aprilie  2013 "/>
      <sheetName val="prog 2014"/>
      <sheetName val="octombrie  2013 Engl"/>
      <sheetName val="comp anaf estim "/>
      <sheetName val="SPECIAL_AND (in luna sep)"/>
      <sheetName val="SPECIAL_AND"/>
      <sheetName val="CNADN_ex"/>
      <sheetName val="dob_trez"/>
      <sheetName val="pres (DS)"/>
      <sheetName val="autofin)"/>
      <sheetName val="bgc desfasurat"/>
      <sheetName val="estim nivele martie 2014 (LINK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80"/>
  <sheetViews>
    <sheetView showZeros="0" tabSelected="1" view="pageBreakPreview" zoomScale="75" zoomScaleNormal="75" zoomScaleSheetLayoutView="75" zoomScalePageLayoutView="0" workbookViewId="0" topLeftCell="A13">
      <selection activeCell="I21" sqref="I21"/>
    </sheetView>
  </sheetViews>
  <sheetFormatPr defaultColWidth="8.8515625" defaultRowHeight="19.5" customHeight="1"/>
  <cols>
    <col min="1" max="1" width="54.8515625" style="1" customWidth="1"/>
    <col min="2" max="2" width="13.00390625" style="45" customWidth="1"/>
    <col min="3" max="3" width="8.28125" style="45" customWidth="1"/>
    <col min="4" max="4" width="8.57421875" style="45" customWidth="1"/>
    <col min="5" max="5" width="2.57421875" style="45" customWidth="1"/>
    <col min="6" max="6" width="11.421875" style="52" customWidth="1"/>
    <col min="7" max="7" width="8.8515625" style="52" customWidth="1"/>
    <col min="8" max="8" width="8.28125" style="52" customWidth="1"/>
    <col min="9" max="9" width="14.140625" style="52" customWidth="1"/>
    <col min="10" max="10" width="11.57421875" style="46" customWidth="1"/>
    <col min="11" max="11" width="2.8515625" style="2" customWidth="1"/>
    <col min="12" max="16384" width="8.8515625" style="2" customWidth="1"/>
  </cols>
  <sheetData>
    <row r="1" ht="24.75" customHeight="1">
      <c r="F1" s="47"/>
    </row>
    <row r="2" ht="30" customHeight="1">
      <c r="F2" s="47"/>
    </row>
    <row r="3" spans="1:11" ht="9.75" customHeight="1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8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0" ht="22.5" customHeight="1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30.75" customHeight="1" thickBot="1">
      <c r="A6" s="2" t="s">
        <v>1</v>
      </c>
      <c r="B6" s="2"/>
      <c r="C6" s="2"/>
      <c r="D6" s="2"/>
      <c r="E6" s="85"/>
      <c r="F6" s="86"/>
      <c r="G6" s="87"/>
      <c r="H6" s="87"/>
      <c r="I6" s="87"/>
      <c r="J6" s="2"/>
    </row>
    <row r="7" spans="1:11" ht="47.25" customHeight="1">
      <c r="A7" s="4"/>
      <c r="B7" s="89" t="s">
        <v>2</v>
      </c>
      <c r="C7" s="90"/>
      <c r="D7" s="90"/>
      <c r="E7" s="88"/>
      <c r="F7" s="89" t="s">
        <v>3</v>
      </c>
      <c r="G7" s="90"/>
      <c r="H7" s="90"/>
      <c r="I7" s="91" t="s">
        <v>4</v>
      </c>
      <c r="J7" s="92"/>
      <c r="K7" s="5"/>
    </row>
    <row r="8" spans="1:11" s="8" customFormat="1" ht="33" customHeight="1">
      <c r="A8" s="6"/>
      <c r="B8" s="93" t="s">
        <v>5</v>
      </c>
      <c r="C8" s="94" t="s">
        <v>6</v>
      </c>
      <c r="D8" s="94" t="s">
        <v>7</v>
      </c>
      <c r="E8" s="95"/>
      <c r="F8" s="93" t="s">
        <v>5</v>
      </c>
      <c r="G8" s="94" t="s">
        <v>6</v>
      </c>
      <c r="H8" s="94" t="s">
        <v>7</v>
      </c>
      <c r="I8" s="96" t="s">
        <v>5</v>
      </c>
      <c r="J8" s="97" t="s">
        <v>8</v>
      </c>
      <c r="K8" s="7"/>
    </row>
    <row r="9" spans="1:11" s="11" customFormat="1" ht="9.75" customHeight="1">
      <c r="A9" s="9"/>
      <c r="B9" s="9"/>
      <c r="C9" s="9"/>
      <c r="D9" s="9"/>
      <c r="E9" s="9"/>
      <c r="F9" s="98"/>
      <c r="G9" s="98"/>
      <c r="H9" s="98"/>
      <c r="I9" s="98"/>
      <c r="J9" s="99"/>
      <c r="K9" s="10"/>
    </row>
    <row r="10" spans="1:11" s="11" customFormat="1" ht="18" customHeight="1">
      <c r="A10" s="100" t="s">
        <v>9</v>
      </c>
      <c r="B10" s="101">
        <v>628581</v>
      </c>
      <c r="C10" s="64"/>
      <c r="D10" s="64"/>
      <c r="E10" s="64"/>
      <c r="F10" s="64">
        <v>662769</v>
      </c>
      <c r="G10" s="64"/>
      <c r="H10" s="64"/>
      <c r="I10" s="64"/>
      <c r="J10" s="102"/>
      <c r="K10" s="12"/>
    </row>
    <row r="11" spans="6:11" s="11" customFormat="1" ht="8.25" customHeight="1">
      <c r="F11" s="13"/>
      <c r="G11" s="13"/>
      <c r="H11" s="13"/>
      <c r="I11" s="13"/>
      <c r="J11" s="103"/>
      <c r="K11" s="14"/>
    </row>
    <row r="12" spans="1:11" s="13" customFormat="1" ht="35.25" customHeight="1">
      <c r="A12" s="15" t="s">
        <v>10</v>
      </c>
      <c r="B12" s="83">
        <f>B13+B29+B30+B32+B34+B35+B31</f>
        <v>64974.829303000006</v>
      </c>
      <c r="C12" s="84">
        <f aca="true" t="shared" si="0" ref="C12:C34">B12/$B$10*100</f>
        <v>10.336747261371249</v>
      </c>
      <c r="D12" s="84">
        <f aca="true" t="shared" si="1" ref="D12:D34">B12/B$12*100</f>
        <v>100</v>
      </c>
      <c r="E12" s="84"/>
      <c r="F12" s="83">
        <f>F13+F29+F30+F32+F34+F35+F31</f>
        <v>67851.53135851</v>
      </c>
      <c r="G12" s="84">
        <f aca="true" t="shared" si="2" ref="G12:G34">F12/$F$10*100</f>
        <v>10.237583737095427</v>
      </c>
      <c r="H12" s="84">
        <f aca="true" t="shared" si="3" ref="H12:H34">F12/F$12*100</f>
        <v>100</v>
      </c>
      <c r="I12" s="84">
        <f aca="true" t="shared" si="4" ref="I12:I31">F12-B12</f>
        <v>2876.702055509988</v>
      </c>
      <c r="J12" s="60">
        <f aca="true" t="shared" si="5" ref="J12:J31">F12/B12-1</f>
        <v>0.04427409946850247</v>
      </c>
      <c r="K12" s="60"/>
    </row>
    <row r="13" spans="1:11" s="17" customFormat="1" ht="24.75" customHeight="1">
      <c r="A13" s="16" t="s">
        <v>11</v>
      </c>
      <c r="B13" s="71">
        <f>B14+B27+B28</f>
        <v>63104.792539</v>
      </c>
      <c r="C13" s="54">
        <f t="shared" si="0"/>
        <v>10.039245942686783</v>
      </c>
      <c r="D13" s="54">
        <f t="shared" si="1"/>
        <v>97.12190584560156</v>
      </c>
      <c r="E13" s="54"/>
      <c r="F13" s="71">
        <f>F14+F27+F28</f>
        <v>65909.29629850999</v>
      </c>
      <c r="G13" s="54">
        <f t="shared" si="2"/>
        <v>9.944535169645832</v>
      </c>
      <c r="H13" s="54">
        <f t="shared" si="3"/>
        <v>97.13752214413888</v>
      </c>
      <c r="I13" s="54">
        <f t="shared" si="4"/>
        <v>2804.5037595099857</v>
      </c>
      <c r="J13" s="55">
        <f t="shared" si="5"/>
        <v>0.04444200902454032</v>
      </c>
      <c r="K13" s="61"/>
    </row>
    <row r="14" spans="1:11" s="17" customFormat="1" ht="25.5" customHeight="1">
      <c r="A14" s="18" t="s">
        <v>12</v>
      </c>
      <c r="B14" s="71">
        <f>B15+B19+B20+B25+B26</f>
        <v>39712.979613</v>
      </c>
      <c r="C14" s="54">
        <f t="shared" si="0"/>
        <v>6.317877825292206</v>
      </c>
      <c r="D14" s="54">
        <f t="shared" si="1"/>
        <v>61.12056012922281</v>
      </c>
      <c r="E14" s="54"/>
      <c r="F14" s="71">
        <f>F15+F19+F20+F25+F26</f>
        <v>42510.323635999994</v>
      </c>
      <c r="G14" s="54">
        <f t="shared" si="2"/>
        <v>6.414048278661191</v>
      </c>
      <c r="H14" s="54">
        <f t="shared" si="3"/>
        <v>62.651973779908374</v>
      </c>
      <c r="I14" s="54">
        <f t="shared" si="4"/>
        <v>2797.3440229999906</v>
      </c>
      <c r="J14" s="55">
        <f t="shared" si="5"/>
        <v>0.07043903656335782</v>
      </c>
      <c r="K14" s="61"/>
    </row>
    <row r="15" spans="1:11" s="17" customFormat="1" ht="40.5" customHeight="1">
      <c r="A15" s="19" t="s">
        <v>13</v>
      </c>
      <c r="B15" s="71">
        <f>B16+B17+B18</f>
        <v>12999.072237</v>
      </c>
      <c r="C15" s="54">
        <f t="shared" si="0"/>
        <v>2.0680027294811647</v>
      </c>
      <c r="D15" s="54">
        <f t="shared" si="1"/>
        <v>20.00631994950052</v>
      </c>
      <c r="E15" s="54"/>
      <c r="F15" s="71">
        <f>F16+F17+F18</f>
        <v>13640.721459</v>
      </c>
      <c r="G15" s="54">
        <f t="shared" si="2"/>
        <v>2.058141141031038</v>
      </c>
      <c r="H15" s="54">
        <f t="shared" si="3"/>
        <v>20.103778331731302</v>
      </c>
      <c r="I15" s="54">
        <f t="shared" si="4"/>
        <v>641.649222</v>
      </c>
      <c r="J15" s="55">
        <f t="shared" si="5"/>
        <v>0.04936115518872475</v>
      </c>
      <c r="K15" s="61"/>
    </row>
    <row r="16" spans="1:11" ht="25.5" customHeight="1">
      <c r="A16" s="20" t="s">
        <v>14</v>
      </c>
      <c r="B16" s="56">
        <v>5008.902352</v>
      </c>
      <c r="C16" s="56">
        <f t="shared" si="0"/>
        <v>0.7968586947426028</v>
      </c>
      <c r="D16" s="56">
        <f t="shared" si="1"/>
        <v>7.708988858811408</v>
      </c>
      <c r="E16" s="56"/>
      <c r="F16" s="56">
        <v>5656.73683</v>
      </c>
      <c r="G16" s="56">
        <f t="shared" si="2"/>
        <v>0.853500515262482</v>
      </c>
      <c r="H16" s="56">
        <f t="shared" si="3"/>
        <v>8.33693317857671</v>
      </c>
      <c r="I16" s="56">
        <f t="shared" si="4"/>
        <v>647.8344779999998</v>
      </c>
      <c r="J16" s="72">
        <f t="shared" si="5"/>
        <v>0.12933661558431586</v>
      </c>
      <c r="K16" s="62"/>
    </row>
    <row r="17" spans="1:11" ht="18" customHeight="1">
      <c r="A17" s="20" t="s">
        <v>15</v>
      </c>
      <c r="B17" s="56">
        <v>7616.883660000001</v>
      </c>
      <c r="C17" s="56">
        <f t="shared" si="0"/>
        <v>1.2117584941320214</v>
      </c>
      <c r="D17" s="56">
        <f t="shared" si="1"/>
        <v>11.72282211697679</v>
      </c>
      <c r="E17" s="56"/>
      <c r="F17" s="56">
        <v>7454.82856</v>
      </c>
      <c r="G17" s="56">
        <f t="shared" si="2"/>
        <v>1.124800429712313</v>
      </c>
      <c r="H17" s="56">
        <f t="shared" si="3"/>
        <v>10.986971717131347</v>
      </c>
      <c r="I17" s="56">
        <f t="shared" si="4"/>
        <v>-162.0551000000014</v>
      </c>
      <c r="J17" s="72">
        <f t="shared" si="5"/>
        <v>-0.021275774612527165</v>
      </c>
      <c r="K17" s="62"/>
    </row>
    <row r="18" spans="1:11" ht="30" customHeight="1">
      <c r="A18" s="21" t="s">
        <v>16</v>
      </c>
      <c r="B18" s="56">
        <v>373.286225</v>
      </c>
      <c r="C18" s="56">
        <f t="shared" si="0"/>
        <v>0.05938554060654076</v>
      </c>
      <c r="D18" s="56">
        <f t="shared" si="1"/>
        <v>0.5745089737123245</v>
      </c>
      <c r="E18" s="56"/>
      <c r="F18" s="56">
        <v>529.156069</v>
      </c>
      <c r="G18" s="56">
        <f t="shared" si="2"/>
        <v>0.07984019605624282</v>
      </c>
      <c r="H18" s="56">
        <f t="shared" si="3"/>
        <v>0.7798734360232429</v>
      </c>
      <c r="I18" s="56">
        <f t="shared" si="4"/>
        <v>155.869844</v>
      </c>
      <c r="J18" s="72">
        <f t="shared" si="5"/>
        <v>0.4175611998540798</v>
      </c>
      <c r="K18" s="62"/>
    </row>
    <row r="19" spans="1:11" ht="24" customHeight="1">
      <c r="A19" s="19" t="s">
        <v>17</v>
      </c>
      <c r="B19" s="54">
        <v>2439.909572</v>
      </c>
      <c r="C19" s="54">
        <f t="shared" si="0"/>
        <v>0.38816152126774434</v>
      </c>
      <c r="D19" s="54">
        <f t="shared" si="1"/>
        <v>3.7551611880684774</v>
      </c>
      <c r="E19" s="54"/>
      <c r="F19" s="54">
        <v>2619.076832</v>
      </c>
      <c r="G19" s="54">
        <f t="shared" si="2"/>
        <v>0.39517189729755015</v>
      </c>
      <c r="H19" s="54">
        <f t="shared" si="3"/>
        <v>3.8600113800843694</v>
      </c>
      <c r="I19" s="54">
        <f t="shared" si="4"/>
        <v>179.16726000000017</v>
      </c>
      <c r="J19" s="55">
        <f t="shared" si="5"/>
        <v>0.07343192635337559</v>
      </c>
      <c r="K19" s="61"/>
    </row>
    <row r="20" spans="1:11" ht="23.25" customHeight="1">
      <c r="A20" s="22" t="s">
        <v>18</v>
      </c>
      <c r="B20" s="71">
        <f>B21+B22+B23+B24</f>
        <v>23906.593204999997</v>
      </c>
      <c r="C20" s="56">
        <f t="shared" si="0"/>
        <v>3.8032637329158847</v>
      </c>
      <c r="D20" s="54">
        <f t="shared" si="1"/>
        <v>36.793622178698335</v>
      </c>
      <c r="E20" s="54"/>
      <c r="F20" s="71">
        <f>F21+F22+F23+F24</f>
        <v>25888.640079999997</v>
      </c>
      <c r="G20" s="54">
        <f t="shared" si="2"/>
        <v>3.9061332198699694</v>
      </c>
      <c r="H20" s="54">
        <f t="shared" si="3"/>
        <v>38.154835361358465</v>
      </c>
      <c r="I20" s="54">
        <f t="shared" si="4"/>
        <v>1982.046875</v>
      </c>
      <c r="J20" s="55">
        <f t="shared" si="5"/>
        <v>0.08290796007627965</v>
      </c>
      <c r="K20" s="61"/>
    </row>
    <row r="21" spans="1:11" ht="20.25" customHeight="1">
      <c r="A21" s="20" t="s">
        <v>19</v>
      </c>
      <c r="B21" s="73">
        <v>15986.083448</v>
      </c>
      <c r="C21" s="56">
        <f t="shared" si="0"/>
        <v>2.543201822517702</v>
      </c>
      <c r="D21" s="56">
        <f t="shared" si="1"/>
        <v>24.603502032227567</v>
      </c>
      <c r="E21" s="56"/>
      <c r="F21" s="56">
        <v>16414.634</v>
      </c>
      <c r="G21" s="56">
        <f t="shared" si="2"/>
        <v>2.476674980272161</v>
      </c>
      <c r="H21" s="56">
        <f t="shared" si="3"/>
        <v>24.191987522388118</v>
      </c>
      <c r="I21" s="56">
        <f t="shared" si="4"/>
        <v>428.5505519999988</v>
      </c>
      <c r="J21" s="72">
        <f t="shared" si="5"/>
        <v>0.026807726444942004</v>
      </c>
      <c r="K21" s="62"/>
    </row>
    <row r="22" spans="1:11" ht="18" customHeight="1">
      <c r="A22" s="20" t="s">
        <v>20</v>
      </c>
      <c r="B22" s="73">
        <v>6674.100168</v>
      </c>
      <c r="C22" s="56">
        <f t="shared" si="0"/>
        <v>1.0617724951915506</v>
      </c>
      <c r="D22" s="56">
        <f t="shared" si="1"/>
        <v>10.27182408879656</v>
      </c>
      <c r="E22" s="56"/>
      <c r="F22" s="56">
        <v>7686.720679999999</v>
      </c>
      <c r="G22" s="56">
        <f t="shared" si="2"/>
        <v>1.1597888072616551</v>
      </c>
      <c r="H22" s="56">
        <f t="shared" si="3"/>
        <v>11.328735735359235</v>
      </c>
      <c r="I22" s="56">
        <f t="shared" si="4"/>
        <v>1012.6205119999995</v>
      </c>
      <c r="J22" s="72">
        <f t="shared" si="5"/>
        <v>0.15172390082713538</v>
      </c>
      <c r="K22" s="62"/>
    </row>
    <row r="23" spans="1:11" s="24" customFormat="1" ht="23.25" customHeight="1">
      <c r="A23" s="23" t="s">
        <v>21</v>
      </c>
      <c r="B23" s="73">
        <v>337.435771</v>
      </c>
      <c r="C23" s="56">
        <f t="shared" si="0"/>
        <v>0.05368214613550203</v>
      </c>
      <c r="D23" s="56">
        <f t="shared" si="1"/>
        <v>0.5193330626948179</v>
      </c>
      <c r="E23" s="56"/>
      <c r="F23" s="56">
        <v>721.204802</v>
      </c>
      <c r="G23" s="56">
        <f t="shared" si="2"/>
        <v>0.10881691841350455</v>
      </c>
      <c r="H23" s="56">
        <f t="shared" si="3"/>
        <v>1.0629160279218164</v>
      </c>
      <c r="I23" s="56">
        <f t="shared" si="4"/>
        <v>383.769031</v>
      </c>
      <c r="J23" s="72">
        <f t="shared" si="5"/>
        <v>1.1373098645193727</v>
      </c>
      <c r="K23" s="62"/>
    </row>
    <row r="24" spans="1:11" ht="42.75" customHeight="1">
      <c r="A24" s="23" t="s">
        <v>22</v>
      </c>
      <c r="B24" s="73">
        <v>908.9738180000002</v>
      </c>
      <c r="C24" s="56">
        <f t="shared" si="0"/>
        <v>0.14460726907113008</v>
      </c>
      <c r="D24" s="56">
        <f t="shared" si="1"/>
        <v>1.3989629949793976</v>
      </c>
      <c r="E24" s="56"/>
      <c r="F24" s="56">
        <v>1066.080598</v>
      </c>
      <c r="G24" s="56">
        <f t="shared" si="2"/>
        <v>0.16085251392264877</v>
      </c>
      <c r="H24" s="56">
        <f t="shared" si="3"/>
        <v>1.5711960756892944</v>
      </c>
      <c r="I24" s="56">
        <f t="shared" si="4"/>
        <v>157.10677999999984</v>
      </c>
      <c r="J24" s="72">
        <f t="shared" si="5"/>
        <v>0.17283971979047674</v>
      </c>
      <c r="K24" s="62"/>
    </row>
    <row r="25" spans="1:11" s="17" customFormat="1" ht="35.25" customHeight="1">
      <c r="A25" s="22" t="s">
        <v>23</v>
      </c>
      <c r="B25" s="71">
        <v>203.737552</v>
      </c>
      <c r="C25" s="54">
        <f t="shared" si="0"/>
        <v>0.032412298812722624</v>
      </c>
      <c r="D25" s="54">
        <f t="shared" si="1"/>
        <v>0.31356381261103683</v>
      </c>
      <c r="E25" s="54"/>
      <c r="F25" s="54">
        <v>204.584892</v>
      </c>
      <c r="G25" s="54">
        <f t="shared" si="2"/>
        <v>0.03086820475912422</v>
      </c>
      <c r="H25" s="54">
        <f t="shared" si="3"/>
        <v>0.30151845935359395</v>
      </c>
      <c r="I25" s="54">
        <f t="shared" si="4"/>
        <v>0.8473400000000026</v>
      </c>
      <c r="J25" s="55">
        <f t="shared" si="5"/>
        <v>0.0041589780169735135</v>
      </c>
      <c r="K25" s="61"/>
    </row>
    <row r="26" spans="1:11" s="17" customFormat="1" ht="17.25" customHeight="1">
      <c r="A26" s="25" t="s">
        <v>24</v>
      </c>
      <c r="B26" s="71">
        <v>163.66704699999997</v>
      </c>
      <c r="C26" s="54">
        <f t="shared" si="0"/>
        <v>0.026037542814688956</v>
      </c>
      <c r="D26" s="54">
        <f t="shared" si="1"/>
        <v>0.25189300034443207</v>
      </c>
      <c r="E26" s="54"/>
      <c r="F26" s="54">
        <v>157.300373</v>
      </c>
      <c r="G26" s="54">
        <f t="shared" si="2"/>
        <v>0.023733815703510575</v>
      </c>
      <c r="H26" s="54">
        <f t="shared" si="3"/>
        <v>0.23183024738066027</v>
      </c>
      <c r="I26" s="54">
        <f t="shared" si="4"/>
        <v>-6.366673999999961</v>
      </c>
      <c r="J26" s="55">
        <f t="shared" si="5"/>
        <v>-0.03890015807519254</v>
      </c>
      <c r="K26" s="61"/>
    </row>
    <row r="27" spans="1:11" s="17" customFormat="1" ht="18" customHeight="1">
      <c r="A27" s="26" t="s">
        <v>25</v>
      </c>
      <c r="B27" s="71">
        <v>17994.286213000003</v>
      </c>
      <c r="C27" s="54">
        <f t="shared" si="0"/>
        <v>2.8626837612018186</v>
      </c>
      <c r="D27" s="54">
        <f t="shared" si="1"/>
        <v>27.694241610218707</v>
      </c>
      <c r="E27" s="54"/>
      <c r="F27" s="54">
        <v>18576.70302873</v>
      </c>
      <c r="G27" s="54">
        <f t="shared" si="2"/>
        <v>2.802892565694835</v>
      </c>
      <c r="H27" s="54">
        <f t="shared" si="3"/>
        <v>27.3784580197247</v>
      </c>
      <c r="I27" s="54">
        <f t="shared" si="4"/>
        <v>582.4168157299973</v>
      </c>
      <c r="J27" s="55">
        <f t="shared" si="5"/>
        <v>0.03236676402919669</v>
      </c>
      <c r="K27" s="61"/>
    </row>
    <row r="28" spans="1:11" s="17" customFormat="1" ht="18.75" customHeight="1">
      <c r="A28" s="27" t="s">
        <v>26</v>
      </c>
      <c r="B28" s="71">
        <v>5397.526713000001</v>
      </c>
      <c r="C28" s="54">
        <f t="shared" si="0"/>
        <v>0.8586843561927581</v>
      </c>
      <c r="D28" s="54">
        <f t="shared" si="1"/>
        <v>8.307104106160057</v>
      </c>
      <c r="E28" s="54"/>
      <c r="F28" s="54">
        <v>4822.269633780001</v>
      </c>
      <c r="G28" s="54">
        <f t="shared" si="2"/>
        <v>0.7275943252898069</v>
      </c>
      <c r="H28" s="54">
        <f t="shared" si="3"/>
        <v>7.107090344505817</v>
      </c>
      <c r="I28" s="54">
        <f t="shared" si="4"/>
        <v>-575.2570792200004</v>
      </c>
      <c r="J28" s="55">
        <f t="shared" si="5"/>
        <v>-0.10657790314117155</v>
      </c>
      <c r="K28" s="61"/>
    </row>
    <row r="29" spans="1:11" s="17" customFormat="1" ht="19.5" customHeight="1">
      <c r="A29" s="43" t="s">
        <v>27</v>
      </c>
      <c r="B29" s="71">
        <v>233.90603899999996</v>
      </c>
      <c r="C29" s="54">
        <f t="shared" si="0"/>
        <v>0.03721175775277967</v>
      </c>
      <c r="D29" s="54">
        <f t="shared" si="1"/>
        <v>0.35999484955815053</v>
      </c>
      <c r="E29" s="54"/>
      <c r="F29" s="54">
        <v>258.706143</v>
      </c>
      <c r="G29" s="54">
        <f t="shared" si="2"/>
        <v>0.039034134517456305</v>
      </c>
      <c r="H29" s="54">
        <f t="shared" si="3"/>
        <v>0.38128268857052533</v>
      </c>
      <c r="I29" s="54">
        <f t="shared" si="4"/>
        <v>24.800104000000033</v>
      </c>
      <c r="J29" s="55">
        <f t="shared" si="5"/>
        <v>0.10602592436700631</v>
      </c>
      <c r="K29" s="61"/>
    </row>
    <row r="30" spans="1:11" s="17" customFormat="1" ht="18" customHeight="1">
      <c r="A30" s="43" t="s">
        <v>28</v>
      </c>
      <c r="B30" s="71">
        <v>14.988914999999999</v>
      </c>
      <c r="C30" s="54">
        <f t="shared" si="0"/>
        <v>0.0023845638032329963</v>
      </c>
      <c r="D30" s="54">
        <f t="shared" si="1"/>
        <v>0.02306880242824729</v>
      </c>
      <c r="E30" s="54"/>
      <c r="F30" s="54">
        <v>114.65609400000001</v>
      </c>
      <c r="G30" s="54">
        <f t="shared" si="2"/>
        <v>0.017299555953884386</v>
      </c>
      <c r="H30" s="54">
        <f t="shared" si="3"/>
        <v>0.16898084936976113</v>
      </c>
      <c r="I30" s="54">
        <f t="shared" si="4"/>
        <v>99.667179</v>
      </c>
      <c r="J30" s="55">
        <f t="shared" si="5"/>
        <v>6.6493925010582835</v>
      </c>
      <c r="K30" s="61"/>
    </row>
    <row r="31" spans="1:11" s="17" customFormat="1" ht="30" customHeight="1">
      <c r="A31" s="44" t="s">
        <v>29</v>
      </c>
      <c r="B31" s="71">
        <v>1818.021287</v>
      </c>
      <c r="C31" s="54">
        <f t="shared" si="0"/>
        <v>0.28922625516838724</v>
      </c>
      <c r="D31" s="54">
        <f t="shared" si="1"/>
        <v>2.798039343084598</v>
      </c>
      <c r="E31" s="54"/>
      <c r="F31" s="54">
        <v>1487.7324760000001</v>
      </c>
      <c r="G31" s="54">
        <f t="shared" si="2"/>
        <v>0.22447224840027222</v>
      </c>
      <c r="H31" s="54">
        <f t="shared" si="3"/>
        <v>2.1926291805253526</v>
      </c>
      <c r="I31" s="54">
        <f t="shared" si="4"/>
        <v>-330.2888109999999</v>
      </c>
      <c r="J31" s="55">
        <f t="shared" si="5"/>
        <v>-0.18167488651633146</v>
      </c>
      <c r="K31" s="61"/>
    </row>
    <row r="32" spans="1:11" s="17" customFormat="1" ht="17.25" customHeight="1">
      <c r="A32" s="43" t="s">
        <v>30</v>
      </c>
      <c r="B32" s="71"/>
      <c r="C32" s="54"/>
      <c r="D32" s="54"/>
      <c r="E32" s="54"/>
      <c r="F32" s="54"/>
      <c r="G32" s="54"/>
      <c r="H32" s="54"/>
      <c r="I32" s="54"/>
      <c r="J32" s="55"/>
      <c r="K32" s="61"/>
    </row>
    <row r="33" spans="1:11" ht="15" customHeight="1">
      <c r="A33" s="29"/>
      <c r="B33" s="71"/>
      <c r="C33" s="56">
        <f t="shared" si="0"/>
        <v>0</v>
      </c>
      <c r="D33" s="56">
        <f t="shared" si="1"/>
        <v>0</v>
      </c>
      <c r="E33" s="56"/>
      <c r="F33" s="56"/>
      <c r="G33" s="56">
        <f t="shared" si="2"/>
        <v>0</v>
      </c>
      <c r="H33" s="56">
        <f t="shared" si="3"/>
        <v>0</v>
      </c>
      <c r="I33" s="56">
        <f>F33-B33</f>
        <v>0</v>
      </c>
      <c r="J33" s="55"/>
      <c r="K33" s="61"/>
    </row>
    <row r="34" spans="1:11" ht="14.25" customHeight="1">
      <c r="A34" s="28" t="s">
        <v>31</v>
      </c>
      <c r="B34" s="71">
        <v>-196.879477</v>
      </c>
      <c r="C34" s="74">
        <f t="shared" si="0"/>
        <v>-0.031321258039934394</v>
      </c>
      <c r="D34" s="74">
        <f t="shared" si="1"/>
        <v>-0.30300884067256756</v>
      </c>
      <c r="E34" s="74"/>
      <c r="F34" s="74">
        <v>81.140347</v>
      </c>
      <c r="G34" s="74">
        <f t="shared" si="2"/>
        <v>0.012242628577981168</v>
      </c>
      <c r="H34" s="74">
        <f t="shared" si="3"/>
        <v>0.11958513739546324</v>
      </c>
      <c r="I34" s="74">
        <f>F34-B34</f>
        <v>278.019824</v>
      </c>
      <c r="J34" s="75"/>
      <c r="K34" s="63"/>
    </row>
    <row r="35" spans="1:11" ht="12" customHeight="1">
      <c r="A35" s="30"/>
      <c r="B35" s="71"/>
      <c r="C35" s="71"/>
      <c r="D35" s="71"/>
      <c r="E35" s="71"/>
      <c r="F35" s="76"/>
      <c r="G35" s="54"/>
      <c r="H35" s="54"/>
      <c r="I35" s="54"/>
      <c r="J35" s="64"/>
      <c r="K35" s="64"/>
    </row>
    <row r="36" spans="1:11" s="17" customFormat="1" ht="33" customHeight="1">
      <c r="A36" s="15" t="s">
        <v>32</v>
      </c>
      <c r="B36" s="104">
        <f>B37+B49+B50+B51+B52</f>
        <v>72466.92596</v>
      </c>
      <c r="C36" s="84">
        <f aca="true" t="shared" si="6" ref="C36:C53">B36/$B$10*100</f>
        <v>11.528653580047758</v>
      </c>
      <c r="D36" s="84">
        <f aca="true" t="shared" si="7" ref="D36:D53">B36/B$36*100</f>
        <v>100</v>
      </c>
      <c r="E36" s="84"/>
      <c r="F36" s="104">
        <f>F37+F49+F50+F51+F52</f>
        <v>69728.74604923</v>
      </c>
      <c r="G36" s="84">
        <f aca="true" t="shared" si="8" ref="G36:G53">F36/$F$10*100</f>
        <v>10.520821892579466</v>
      </c>
      <c r="H36" s="84">
        <f aca="true" t="shared" si="9" ref="H36:H53">F36/F$36*100</f>
        <v>100</v>
      </c>
      <c r="I36" s="84">
        <f aca="true" t="shared" si="10" ref="I36:I53">F36-B36</f>
        <v>-2738.1799107699917</v>
      </c>
      <c r="J36" s="60">
        <f aca="true" t="shared" si="11" ref="J36:J49">F36/B36-1</f>
        <v>-0.037785236154234014</v>
      </c>
      <c r="K36" s="60"/>
    </row>
    <row r="37" spans="1:11" s="17" customFormat="1" ht="19.5" customHeight="1">
      <c r="A37" s="31" t="s">
        <v>33</v>
      </c>
      <c r="B37" s="76">
        <f>B38+B39+B40+B41+B42+B48</f>
        <v>67337.371848</v>
      </c>
      <c r="C37" s="54">
        <f t="shared" si="6"/>
        <v>10.712600579400268</v>
      </c>
      <c r="D37" s="54">
        <f t="shared" si="7"/>
        <v>92.92152379303161</v>
      </c>
      <c r="E37" s="54"/>
      <c r="F37" s="76">
        <f>F38+F39+F40+F41+F42+F48</f>
        <v>66957.74922089666</v>
      </c>
      <c r="G37" s="54">
        <f t="shared" si="8"/>
        <v>10.102727982282916</v>
      </c>
      <c r="H37" s="54">
        <f t="shared" si="9"/>
        <v>96.02603375890776</v>
      </c>
      <c r="I37" s="54">
        <f t="shared" si="10"/>
        <v>-379.62262710333744</v>
      </c>
      <c r="J37" s="55">
        <f t="shared" si="11"/>
        <v>-0.005637621675527504</v>
      </c>
      <c r="K37" s="61"/>
    </row>
    <row r="38" spans="1:11" ht="19.5" customHeight="1">
      <c r="A38" s="32" t="s">
        <v>34</v>
      </c>
      <c r="B38" s="74">
        <v>16604.321095</v>
      </c>
      <c r="C38" s="74">
        <f t="shared" si="6"/>
        <v>2.6415563141424894</v>
      </c>
      <c r="D38" s="74">
        <f t="shared" si="7"/>
        <v>22.91296460424606</v>
      </c>
      <c r="E38" s="74"/>
      <c r="F38" s="77">
        <v>15878.137761333333</v>
      </c>
      <c r="G38" s="74">
        <f t="shared" si="8"/>
        <v>2.395727283764529</v>
      </c>
      <c r="H38" s="74">
        <f t="shared" si="9"/>
        <v>22.77129399419147</v>
      </c>
      <c r="I38" s="74">
        <f t="shared" si="10"/>
        <v>-726.1833336666659</v>
      </c>
      <c r="J38" s="75">
        <f t="shared" si="11"/>
        <v>-0.04373459953658321</v>
      </c>
      <c r="K38" s="65"/>
    </row>
    <row r="39" spans="1:11" ht="17.25" customHeight="1">
      <c r="A39" s="32" t="s">
        <v>35</v>
      </c>
      <c r="B39" s="74">
        <v>10880.086229999997</v>
      </c>
      <c r="C39" s="74">
        <f t="shared" si="6"/>
        <v>1.7308964524858368</v>
      </c>
      <c r="D39" s="74">
        <f t="shared" si="7"/>
        <v>15.013864719479814</v>
      </c>
      <c r="E39" s="74"/>
      <c r="F39" s="77">
        <v>11673.491933</v>
      </c>
      <c r="G39" s="74">
        <f t="shared" si="8"/>
        <v>1.7613213552534894</v>
      </c>
      <c r="H39" s="74">
        <f t="shared" si="9"/>
        <v>16.741290492673226</v>
      </c>
      <c r="I39" s="74">
        <f t="shared" si="10"/>
        <v>793.4057030000022</v>
      </c>
      <c r="J39" s="75">
        <f t="shared" si="11"/>
        <v>0.07292274033750945</v>
      </c>
      <c r="K39" s="65"/>
    </row>
    <row r="40" spans="1:11" ht="19.5" customHeight="1">
      <c r="A40" s="32" t="s">
        <v>36</v>
      </c>
      <c r="B40" s="74">
        <v>4386.318372999999</v>
      </c>
      <c r="C40" s="74">
        <f t="shared" si="6"/>
        <v>0.6978127517376438</v>
      </c>
      <c r="D40" s="74">
        <f t="shared" si="7"/>
        <v>6.052855581898344</v>
      </c>
      <c r="E40" s="74"/>
      <c r="F40" s="77">
        <v>4250.410295229999</v>
      </c>
      <c r="G40" s="74">
        <f t="shared" si="8"/>
        <v>0.641310968863963</v>
      </c>
      <c r="H40" s="74">
        <f t="shared" si="9"/>
        <v>6.095635639609979</v>
      </c>
      <c r="I40" s="74">
        <f t="shared" si="10"/>
        <v>-135.9080777700001</v>
      </c>
      <c r="J40" s="75">
        <f t="shared" si="11"/>
        <v>-0.030984544716722517</v>
      </c>
      <c r="K40" s="65"/>
    </row>
    <row r="41" spans="1:11" ht="19.5" customHeight="1">
      <c r="A41" s="32" t="s">
        <v>37</v>
      </c>
      <c r="B41" s="74">
        <v>2736.877876</v>
      </c>
      <c r="C41" s="74">
        <f t="shared" si="6"/>
        <v>0.43540575932139214</v>
      </c>
      <c r="D41" s="74">
        <f t="shared" si="7"/>
        <v>3.7767268857391456</v>
      </c>
      <c r="E41" s="74"/>
      <c r="F41" s="77">
        <v>2428.547442</v>
      </c>
      <c r="G41" s="74">
        <f t="shared" si="8"/>
        <v>0.36642441665195563</v>
      </c>
      <c r="H41" s="74">
        <f t="shared" si="9"/>
        <v>3.482849727837344</v>
      </c>
      <c r="I41" s="74">
        <f t="shared" si="10"/>
        <v>-308.33043399999997</v>
      </c>
      <c r="J41" s="75">
        <f t="shared" si="11"/>
        <v>-0.11265772459333512</v>
      </c>
      <c r="K41" s="65"/>
    </row>
    <row r="42" spans="1:11" s="17" customFormat="1" ht="19.5" customHeight="1">
      <c r="A42" s="32" t="s">
        <v>38</v>
      </c>
      <c r="B42" s="77">
        <f>B43+B44+B45+B46+B47</f>
        <v>32419.288626999998</v>
      </c>
      <c r="C42" s="74">
        <f t="shared" si="6"/>
        <v>5.157535564549358</v>
      </c>
      <c r="D42" s="74">
        <f t="shared" si="7"/>
        <v>44.7366687596141</v>
      </c>
      <c r="E42" s="74"/>
      <c r="F42" s="77">
        <f>F43+F44+F45+F46+F47</f>
        <v>32608.333886333334</v>
      </c>
      <c r="G42" s="74">
        <f t="shared" si="8"/>
        <v>4.920014950357264</v>
      </c>
      <c r="H42" s="74">
        <f t="shared" si="9"/>
        <v>46.7645493915969</v>
      </c>
      <c r="I42" s="74">
        <f t="shared" si="10"/>
        <v>189.0452593333357</v>
      </c>
      <c r="J42" s="75">
        <f t="shared" si="11"/>
        <v>0.005831258714785292</v>
      </c>
      <c r="K42" s="66"/>
    </row>
    <row r="43" spans="1:11" ht="31.5" customHeight="1">
      <c r="A43" s="33" t="s">
        <v>39</v>
      </c>
      <c r="B43" s="56">
        <v>426.7306749999989</v>
      </c>
      <c r="C43" s="56">
        <f t="shared" si="6"/>
        <v>0.06788793727459132</v>
      </c>
      <c r="D43" s="56">
        <f t="shared" si="7"/>
        <v>0.5888626698965318</v>
      </c>
      <c r="E43" s="56"/>
      <c r="F43" s="78">
        <v>288.95030699999734</v>
      </c>
      <c r="G43" s="56">
        <f t="shared" si="8"/>
        <v>0.04359743847403807</v>
      </c>
      <c r="H43" s="56">
        <f t="shared" si="9"/>
        <v>0.4143919450322428</v>
      </c>
      <c r="I43" s="56">
        <f t="shared" si="10"/>
        <v>-137.78036800000154</v>
      </c>
      <c r="J43" s="72">
        <f t="shared" si="11"/>
        <v>-0.3228743000488584</v>
      </c>
      <c r="K43" s="65"/>
    </row>
    <row r="44" spans="1:11" ht="15.75" customHeight="1">
      <c r="A44" s="34" t="s">
        <v>40</v>
      </c>
      <c r="B44" s="56">
        <v>4868.617591999999</v>
      </c>
      <c r="C44" s="79">
        <f t="shared" si="6"/>
        <v>0.7745410045801573</v>
      </c>
      <c r="D44" s="79">
        <f t="shared" si="7"/>
        <v>6.718399500880387</v>
      </c>
      <c r="E44" s="79"/>
      <c r="F44" s="80">
        <v>4987.178417666666</v>
      </c>
      <c r="G44" s="79">
        <f t="shared" si="8"/>
        <v>0.752476114251974</v>
      </c>
      <c r="H44" s="79">
        <f t="shared" si="9"/>
        <v>7.1522559923071185</v>
      </c>
      <c r="I44" s="79">
        <f t="shared" si="10"/>
        <v>118.56082566666737</v>
      </c>
      <c r="J44" s="81">
        <f t="shared" si="11"/>
        <v>0.024352051362892757</v>
      </c>
      <c r="K44" s="65"/>
    </row>
    <row r="45" spans="1:11" ht="28.5" customHeight="1">
      <c r="A45" s="33" t="s">
        <v>41</v>
      </c>
      <c r="B45" s="56">
        <v>3325.922536</v>
      </c>
      <c r="C45" s="56">
        <f t="shared" si="6"/>
        <v>0.529115982824807</v>
      </c>
      <c r="D45" s="56">
        <f t="shared" si="7"/>
        <v>4.58957309412549</v>
      </c>
      <c r="E45" s="54"/>
      <c r="F45" s="78">
        <v>2705.1261349999995</v>
      </c>
      <c r="G45" s="79">
        <f t="shared" si="8"/>
        <v>0.40815519962460517</v>
      </c>
      <c r="H45" s="56">
        <f t="shared" si="9"/>
        <v>3.879499185443722</v>
      </c>
      <c r="I45" s="56">
        <f t="shared" si="10"/>
        <v>-620.7964010000005</v>
      </c>
      <c r="J45" s="81">
        <f t="shared" si="11"/>
        <v>-0.18665389655966436</v>
      </c>
      <c r="K45" s="65"/>
    </row>
    <row r="46" spans="1:11" ht="17.25" customHeight="1">
      <c r="A46" s="34" t="s">
        <v>42</v>
      </c>
      <c r="B46" s="56">
        <v>22747.886069000004</v>
      </c>
      <c r="C46" s="79">
        <f t="shared" si="6"/>
        <v>3.618926768228757</v>
      </c>
      <c r="D46" s="79">
        <f t="shared" si="7"/>
        <v>31.390714822864563</v>
      </c>
      <c r="E46" s="79"/>
      <c r="F46" s="80">
        <v>23572.526402000003</v>
      </c>
      <c r="G46" s="79">
        <f t="shared" si="8"/>
        <v>3.5566730492826313</v>
      </c>
      <c r="H46" s="79">
        <f t="shared" si="9"/>
        <v>33.80603802247826</v>
      </c>
      <c r="I46" s="79">
        <f t="shared" si="10"/>
        <v>824.6403329999994</v>
      </c>
      <c r="J46" s="81">
        <f t="shared" si="11"/>
        <v>0.036251295197217814</v>
      </c>
      <c r="K46" s="65"/>
    </row>
    <row r="47" spans="1:11" ht="19.5" customHeight="1">
      <c r="A47" s="35" t="s">
        <v>43</v>
      </c>
      <c r="B47" s="56">
        <v>1050.131755</v>
      </c>
      <c r="C47" s="56">
        <f t="shared" si="6"/>
        <v>0.1670638716410455</v>
      </c>
      <c r="D47" s="56">
        <f t="shared" si="7"/>
        <v>1.4491186718471372</v>
      </c>
      <c r="E47" s="56"/>
      <c r="F47" s="78">
        <v>1054.5526246666668</v>
      </c>
      <c r="G47" s="56">
        <f t="shared" si="8"/>
        <v>0.15911314872401497</v>
      </c>
      <c r="H47" s="56">
        <f t="shared" si="9"/>
        <v>1.51236424633555</v>
      </c>
      <c r="I47" s="56">
        <f t="shared" si="10"/>
        <v>4.420869666666704</v>
      </c>
      <c r="J47" s="72">
        <f t="shared" si="11"/>
        <v>0.004209823810791047</v>
      </c>
      <c r="K47" s="65"/>
    </row>
    <row r="48" spans="1:11" ht="31.5" customHeight="1">
      <c r="A48" s="36" t="s">
        <v>44</v>
      </c>
      <c r="B48" s="74">
        <v>310.4796469999999</v>
      </c>
      <c r="C48" s="74">
        <f t="shared" si="6"/>
        <v>0.049393737163547724</v>
      </c>
      <c r="D48" s="74">
        <f t="shared" si="7"/>
        <v>0.4284432420541437</v>
      </c>
      <c r="E48" s="74"/>
      <c r="F48" s="77">
        <v>118.82790299999999</v>
      </c>
      <c r="G48" s="74">
        <f t="shared" si="8"/>
        <v>0.017929007391715667</v>
      </c>
      <c r="H48" s="74">
        <f t="shared" si="9"/>
        <v>0.17041451299884974</v>
      </c>
      <c r="I48" s="74">
        <f t="shared" si="10"/>
        <v>-191.6517439999999</v>
      </c>
      <c r="J48" s="81">
        <f t="shared" si="11"/>
        <v>-0.6172763524173936</v>
      </c>
      <c r="K48" s="66"/>
    </row>
    <row r="49" spans="1:11" s="17" customFormat="1" ht="20.25" customHeight="1">
      <c r="A49" s="31" t="s">
        <v>45</v>
      </c>
      <c r="B49" s="54">
        <v>5357.244767</v>
      </c>
      <c r="C49" s="74">
        <f t="shared" si="6"/>
        <v>0.8522759623660275</v>
      </c>
      <c r="D49" s="74">
        <f t="shared" si="7"/>
        <v>7.39267561860851</v>
      </c>
      <c r="E49" s="74"/>
      <c r="F49" s="77">
        <v>3086.2681723333335</v>
      </c>
      <c r="G49" s="74">
        <f t="shared" si="8"/>
        <v>0.4656627229597844</v>
      </c>
      <c r="H49" s="74">
        <f t="shared" si="9"/>
        <v>4.4261059422384585</v>
      </c>
      <c r="I49" s="74">
        <f t="shared" si="10"/>
        <v>-2270.9765946666666</v>
      </c>
      <c r="J49" s="75">
        <f t="shared" si="11"/>
        <v>-0.42390756693732123</v>
      </c>
      <c r="K49" s="66"/>
    </row>
    <row r="50" spans="1:11" ht="19.5" customHeight="1">
      <c r="A50" s="31" t="s">
        <v>30</v>
      </c>
      <c r="B50" s="54"/>
      <c r="C50" s="74">
        <f t="shared" si="6"/>
        <v>0</v>
      </c>
      <c r="D50" s="74">
        <f t="shared" si="7"/>
        <v>0</v>
      </c>
      <c r="E50" s="74"/>
      <c r="F50" s="77"/>
      <c r="G50" s="74">
        <f t="shared" si="8"/>
        <v>0</v>
      </c>
      <c r="H50" s="74">
        <f t="shared" si="9"/>
        <v>0</v>
      </c>
      <c r="I50" s="74">
        <f t="shared" si="10"/>
        <v>0</v>
      </c>
      <c r="J50" s="75"/>
      <c r="K50" s="66"/>
    </row>
    <row r="51" spans="1:11" s="17" customFormat="1" ht="32.25" customHeight="1">
      <c r="A51" s="37" t="s">
        <v>46</v>
      </c>
      <c r="B51" s="74">
        <v>-227.69065500000002</v>
      </c>
      <c r="C51" s="74">
        <f t="shared" si="6"/>
        <v>-0.03622296171853747</v>
      </c>
      <c r="D51" s="74">
        <f t="shared" si="7"/>
        <v>-0.31419941164011816</v>
      </c>
      <c r="E51" s="74"/>
      <c r="F51" s="77">
        <v>-315.271344</v>
      </c>
      <c r="G51" s="74">
        <f t="shared" si="8"/>
        <v>-0.04756881266323561</v>
      </c>
      <c r="H51" s="74">
        <f t="shared" si="9"/>
        <v>-0.45213970114622687</v>
      </c>
      <c r="I51" s="74">
        <f t="shared" si="10"/>
        <v>-87.58068899999998</v>
      </c>
      <c r="J51" s="75">
        <f>F51/B51-1</f>
        <v>0.3846477098500154</v>
      </c>
      <c r="K51" s="66"/>
    </row>
    <row r="52" spans="1:11" s="17" customFormat="1" ht="15.75">
      <c r="A52" s="38"/>
      <c r="B52" s="82"/>
      <c r="C52" s="54">
        <f t="shared" si="6"/>
        <v>0</v>
      </c>
      <c r="D52" s="54">
        <f t="shared" si="7"/>
        <v>0</v>
      </c>
      <c r="E52" s="54"/>
      <c r="F52" s="76">
        <f>'[5]Aprilie2014 '!R86</f>
        <v>0</v>
      </c>
      <c r="G52" s="54">
        <f t="shared" si="8"/>
        <v>0</v>
      </c>
      <c r="H52" s="54">
        <f t="shared" si="9"/>
        <v>0</v>
      </c>
      <c r="I52" s="54">
        <f t="shared" si="10"/>
        <v>0</v>
      </c>
      <c r="J52" s="55"/>
      <c r="K52" s="66"/>
    </row>
    <row r="53" spans="1:11" s="11" customFormat="1" ht="21" customHeight="1" thickBot="1">
      <c r="A53" s="39" t="s">
        <v>47</v>
      </c>
      <c r="B53" s="105">
        <f>B12-B36</f>
        <v>-7492.096656999987</v>
      </c>
      <c r="C53" s="106">
        <f t="shared" si="6"/>
        <v>-1.191906318676509</v>
      </c>
      <c r="D53" s="105">
        <f t="shared" si="7"/>
        <v>-10.338642846718026</v>
      </c>
      <c r="E53" s="105"/>
      <c r="F53" s="107">
        <f>F12-F36</f>
        <v>-1877.2146907200076</v>
      </c>
      <c r="G53" s="106">
        <f t="shared" si="8"/>
        <v>-0.2832381554840386</v>
      </c>
      <c r="H53" s="105">
        <f t="shared" si="9"/>
        <v>-2.6921675737502198</v>
      </c>
      <c r="I53" s="105">
        <f t="shared" si="10"/>
        <v>5614.88196627998</v>
      </c>
      <c r="J53" s="67">
        <f>F53/B53-1</f>
        <v>-0.7494406737310182</v>
      </c>
      <c r="K53" s="67"/>
    </row>
    <row r="54" spans="1:9" ht="19.5" customHeight="1">
      <c r="A54" s="40"/>
      <c r="B54" s="48"/>
      <c r="C54" s="48"/>
      <c r="D54" s="48"/>
      <c r="E54" s="48"/>
      <c r="F54" s="53"/>
      <c r="G54" s="53"/>
      <c r="H54" s="53"/>
      <c r="I54" s="53"/>
    </row>
    <row r="55" spans="1:10" ht="1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9" ht="19.5" customHeight="1">
      <c r="A56" s="41"/>
      <c r="B56" s="49"/>
      <c r="C56" s="49"/>
      <c r="D56" s="49"/>
      <c r="E56" s="49"/>
      <c r="F56" s="53"/>
      <c r="G56" s="53"/>
      <c r="H56" s="53"/>
      <c r="I56" s="53"/>
    </row>
    <row r="57" spans="1:9" ht="19.5" customHeight="1">
      <c r="A57" s="41"/>
      <c r="B57" s="49"/>
      <c r="C57" s="49"/>
      <c r="D57" s="49"/>
      <c r="E57" s="49"/>
      <c r="F57" s="57"/>
      <c r="H57" s="53"/>
      <c r="I57" s="53"/>
    </row>
    <row r="58" spans="3:9" ht="19.5" customHeight="1">
      <c r="C58" s="50"/>
      <c r="D58" s="51"/>
      <c r="E58" s="51"/>
      <c r="F58" s="51"/>
      <c r="G58" s="58"/>
      <c r="H58" s="53"/>
      <c r="I58" s="53"/>
    </row>
    <row r="59" spans="6:11" ht="19.5" customHeight="1">
      <c r="F59" s="53"/>
      <c r="G59" s="53"/>
      <c r="H59" s="53"/>
      <c r="I59" s="53"/>
      <c r="J59" s="59"/>
      <c r="K59" s="42"/>
    </row>
    <row r="60" spans="6:9" ht="19.5" customHeight="1">
      <c r="F60" s="53"/>
      <c r="G60" s="53"/>
      <c r="H60" s="53"/>
      <c r="I60" s="53"/>
    </row>
    <row r="61" spans="6:9" ht="19.5" customHeight="1">
      <c r="F61" s="53"/>
      <c r="G61" s="53"/>
      <c r="H61" s="53"/>
      <c r="I61" s="53"/>
    </row>
    <row r="62" spans="6:9" ht="19.5" customHeight="1">
      <c r="F62" s="53"/>
      <c r="G62" s="53"/>
      <c r="H62" s="53"/>
      <c r="I62" s="53"/>
    </row>
    <row r="63" spans="6:9" ht="19.5" customHeight="1">
      <c r="F63" s="53"/>
      <c r="G63" s="53"/>
      <c r="H63" s="53"/>
      <c r="I63" s="53"/>
    </row>
    <row r="64" spans="6:9" ht="19.5" customHeight="1">
      <c r="F64" s="53"/>
      <c r="G64" s="53"/>
      <c r="H64" s="53"/>
      <c r="I64" s="53"/>
    </row>
    <row r="65" spans="6:9" ht="19.5" customHeight="1">
      <c r="F65" s="53"/>
      <c r="G65" s="53"/>
      <c r="H65" s="53"/>
      <c r="I65" s="53"/>
    </row>
    <row r="66" spans="6:9" ht="19.5" customHeight="1">
      <c r="F66" s="53"/>
      <c r="G66" s="53"/>
      <c r="H66" s="53"/>
      <c r="I66" s="53"/>
    </row>
    <row r="67" spans="6:9" ht="19.5" customHeight="1">
      <c r="F67" s="53"/>
      <c r="G67" s="53"/>
      <c r="H67" s="53"/>
      <c r="I67" s="53"/>
    </row>
    <row r="68" spans="6:9" ht="19.5" customHeight="1">
      <c r="F68" s="53"/>
      <c r="G68" s="53"/>
      <c r="H68" s="53"/>
      <c r="I68" s="53"/>
    </row>
    <row r="69" spans="6:9" ht="19.5" customHeight="1">
      <c r="F69" s="53"/>
      <c r="G69" s="53"/>
      <c r="H69" s="53"/>
      <c r="I69" s="53"/>
    </row>
    <row r="70" spans="6:9" ht="19.5" customHeight="1">
      <c r="F70" s="53"/>
      <c r="G70" s="53"/>
      <c r="H70" s="53"/>
      <c r="I70" s="53"/>
    </row>
    <row r="71" spans="6:9" ht="19.5" customHeight="1">
      <c r="F71" s="53"/>
      <c r="G71" s="53"/>
      <c r="H71" s="53"/>
      <c r="I71" s="53"/>
    </row>
    <row r="72" spans="6:9" ht="19.5" customHeight="1">
      <c r="F72" s="53"/>
      <c r="G72" s="53"/>
      <c r="H72" s="53"/>
      <c r="I72" s="53"/>
    </row>
    <row r="73" spans="6:9" ht="19.5" customHeight="1">
      <c r="F73" s="53"/>
      <c r="G73" s="53"/>
      <c r="H73" s="53"/>
      <c r="I73" s="53"/>
    </row>
    <row r="74" spans="6:9" ht="19.5" customHeight="1">
      <c r="F74" s="53"/>
      <c r="G74" s="53"/>
      <c r="H74" s="53"/>
      <c r="I74" s="53"/>
    </row>
    <row r="75" spans="6:9" ht="19.5" customHeight="1">
      <c r="F75" s="53"/>
      <c r="G75" s="53"/>
      <c r="H75" s="53"/>
      <c r="I75" s="53"/>
    </row>
    <row r="76" spans="6:9" ht="19.5" customHeight="1">
      <c r="F76" s="53"/>
      <c r="G76" s="53"/>
      <c r="H76" s="53"/>
      <c r="I76" s="53"/>
    </row>
    <row r="77" spans="6:9" ht="19.5" customHeight="1">
      <c r="F77" s="53"/>
      <c r="G77" s="53"/>
      <c r="H77" s="53"/>
      <c r="I77" s="53"/>
    </row>
    <row r="78" spans="6:9" ht="19.5" customHeight="1">
      <c r="F78" s="53"/>
      <c r="G78" s="53"/>
      <c r="H78" s="53"/>
      <c r="I78" s="53"/>
    </row>
    <row r="79" spans="6:9" ht="19.5" customHeight="1">
      <c r="F79" s="53"/>
      <c r="G79" s="53"/>
      <c r="H79" s="53"/>
      <c r="I79" s="53"/>
    </row>
    <row r="80" spans="6:9" ht="19.5" customHeight="1">
      <c r="F80" s="53"/>
      <c r="G80" s="53"/>
      <c r="H80" s="53"/>
      <c r="I80" s="53"/>
    </row>
    <row r="81" spans="6:9" ht="19.5" customHeight="1">
      <c r="F81" s="53"/>
      <c r="G81" s="53"/>
      <c r="H81" s="53"/>
      <c r="I81" s="53"/>
    </row>
    <row r="82" spans="6:9" ht="19.5" customHeight="1">
      <c r="F82" s="53"/>
      <c r="G82" s="53"/>
      <c r="H82" s="53"/>
      <c r="I82" s="53"/>
    </row>
    <row r="83" spans="6:9" ht="19.5" customHeight="1">
      <c r="F83" s="53"/>
      <c r="G83" s="53"/>
      <c r="H83" s="53"/>
      <c r="I83" s="53"/>
    </row>
    <row r="84" spans="6:9" ht="19.5" customHeight="1">
      <c r="F84" s="53"/>
      <c r="G84" s="53"/>
      <c r="H84" s="53"/>
      <c r="I84" s="53"/>
    </row>
    <row r="85" spans="6:9" ht="19.5" customHeight="1">
      <c r="F85" s="53"/>
      <c r="G85" s="53"/>
      <c r="H85" s="53"/>
      <c r="I85" s="53"/>
    </row>
    <row r="86" spans="6:9" ht="19.5" customHeight="1">
      <c r="F86" s="53"/>
      <c r="G86" s="53"/>
      <c r="H86" s="53"/>
      <c r="I86" s="53"/>
    </row>
    <row r="87" spans="6:9" ht="19.5" customHeight="1">
      <c r="F87" s="53"/>
      <c r="G87" s="53"/>
      <c r="H87" s="53"/>
      <c r="I87" s="53"/>
    </row>
    <row r="88" spans="6:9" ht="19.5" customHeight="1">
      <c r="F88" s="53"/>
      <c r="G88" s="53"/>
      <c r="H88" s="53"/>
      <c r="I88" s="53"/>
    </row>
    <row r="89" spans="6:9" ht="19.5" customHeight="1">
      <c r="F89" s="53"/>
      <c r="G89" s="53"/>
      <c r="H89" s="53"/>
      <c r="I89" s="53"/>
    </row>
    <row r="90" spans="6:9" ht="19.5" customHeight="1">
      <c r="F90" s="53"/>
      <c r="G90" s="53"/>
      <c r="H90" s="53"/>
      <c r="I90" s="53"/>
    </row>
    <row r="91" spans="6:9" ht="19.5" customHeight="1">
      <c r="F91" s="53"/>
      <c r="G91" s="53"/>
      <c r="H91" s="53"/>
      <c r="I91" s="53"/>
    </row>
    <row r="92" spans="6:9" ht="19.5" customHeight="1">
      <c r="F92" s="53"/>
      <c r="G92" s="53"/>
      <c r="H92" s="53"/>
      <c r="I92" s="53"/>
    </row>
    <row r="93" spans="6:9" ht="19.5" customHeight="1">
      <c r="F93" s="53"/>
      <c r="G93" s="53"/>
      <c r="H93" s="53"/>
      <c r="I93" s="53"/>
    </row>
    <row r="94" spans="6:9" ht="19.5" customHeight="1">
      <c r="F94" s="53"/>
      <c r="G94" s="53"/>
      <c r="H94" s="53"/>
      <c r="I94" s="53"/>
    </row>
    <row r="95" spans="6:9" ht="19.5" customHeight="1">
      <c r="F95" s="53"/>
      <c r="G95" s="53"/>
      <c r="H95" s="53"/>
      <c r="I95" s="53"/>
    </row>
    <row r="96" spans="6:9" ht="19.5" customHeight="1">
      <c r="F96" s="53"/>
      <c r="G96" s="53"/>
      <c r="H96" s="53"/>
      <c r="I96" s="53"/>
    </row>
    <row r="97" spans="6:9" ht="19.5" customHeight="1">
      <c r="F97" s="53"/>
      <c r="G97" s="53"/>
      <c r="H97" s="53"/>
      <c r="I97" s="53"/>
    </row>
    <row r="98" spans="6:9" ht="19.5" customHeight="1">
      <c r="F98" s="53"/>
      <c r="G98" s="53"/>
      <c r="H98" s="53"/>
      <c r="I98" s="53"/>
    </row>
    <row r="99" spans="6:9" ht="19.5" customHeight="1">
      <c r="F99" s="53"/>
      <c r="G99" s="53"/>
      <c r="H99" s="53"/>
      <c r="I99" s="53"/>
    </row>
    <row r="100" spans="6:9" ht="19.5" customHeight="1">
      <c r="F100" s="53"/>
      <c r="G100" s="53"/>
      <c r="H100" s="53"/>
      <c r="I100" s="53"/>
    </row>
    <row r="101" spans="6:9" ht="19.5" customHeight="1">
      <c r="F101" s="53"/>
      <c r="G101" s="53"/>
      <c r="H101" s="53"/>
      <c r="I101" s="53"/>
    </row>
    <row r="102" spans="6:9" ht="19.5" customHeight="1">
      <c r="F102" s="53"/>
      <c r="G102" s="53"/>
      <c r="H102" s="53"/>
      <c r="I102" s="53"/>
    </row>
    <row r="103" spans="6:9" ht="19.5" customHeight="1">
      <c r="F103" s="53"/>
      <c r="G103" s="53"/>
      <c r="H103" s="53"/>
      <c r="I103" s="53"/>
    </row>
    <row r="104" spans="6:9" ht="19.5" customHeight="1">
      <c r="F104" s="53"/>
      <c r="G104" s="53"/>
      <c r="H104" s="53"/>
      <c r="I104" s="53"/>
    </row>
    <row r="105" spans="6:9" ht="19.5" customHeight="1">
      <c r="F105" s="53"/>
      <c r="G105" s="53"/>
      <c r="H105" s="53"/>
      <c r="I105" s="53"/>
    </row>
    <row r="106" spans="6:9" ht="19.5" customHeight="1">
      <c r="F106" s="53"/>
      <c r="G106" s="53"/>
      <c r="H106" s="53"/>
      <c r="I106" s="53"/>
    </row>
    <row r="107" spans="6:9" ht="19.5" customHeight="1">
      <c r="F107" s="53"/>
      <c r="G107" s="53"/>
      <c r="H107" s="53"/>
      <c r="I107" s="53"/>
    </row>
    <row r="108" spans="6:9" ht="19.5" customHeight="1">
      <c r="F108" s="53"/>
      <c r="G108" s="53"/>
      <c r="H108" s="53"/>
      <c r="I108" s="53"/>
    </row>
    <row r="109" spans="6:9" ht="19.5" customHeight="1">
      <c r="F109" s="53"/>
      <c r="G109" s="53"/>
      <c r="H109" s="53"/>
      <c r="I109" s="53"/>
    </row>
    <row r="110" spans="6:9" ht="19.5" customHeight="1">
      <c r="F110" s="53"/>
      <c r="G110" s="53"/>
      <c r="H110" s="53"/>
      <c r="I110" s="53"/>
    </row>
    <row r="111" spans="6:9" ht="19.5" customHeight="1">
      <c r="F111" s="53"/>
      <c r="G111" s="53"/>
      <c r="H111" s="53"/>
      <c r="I111" s="53"/>
    </row>
    <row r="112" spans="6:9" ht="19.5" customHeight="1">
      <c r="F112" s="53"/>
      <c r="G112" s="53"/>
      <c r="H112" s="53"/>
      <c r="I112" s="53"/>
    </row>
    <row r="113" spans="6:9" ht="19.5" customHeight="1">
      <c r="F113" s="53"/>
      <c r="G113" s="53"/>
      <c r="H113" s="53"/>
      <c r="I113" s="53"/>
    </row>
    <row r="114" spans="6:9" ht="19.5" customHeight="1">
      <c r="F114" s="53"/>
      <c r="G114" s="53"/>
      <c r="H114" s="53"/>
      <c r="I114" s="53"/>
    </row>
    <row r="115" spans="6:9" ht="19.5" customHeight="1">
      <c r="F115" s="53"/>
      <c r="G115" s="53"/>
      <c r="H115" s="53"/>
      <c r="I115" s="53"/>
    </row>
    <row r="116" spans="6:9" ht="19.5" customHeight="1">
      <c r="F116" s="53"/>
      <c r="G116" s="53"/>
      <c r="H116" s="53"/>
      <c r="I116" s="53"/>
    </row>
    <row r="117" spans="6:9" ht="19.5" customHeight="1">
      <c r="F117" s="53"/>
      <c r="G117" s="53"/>
      <c r="H117" s="53"/>
      <c r="I117" s="53"/>
    </row>
    <row r="118" spans="6:9" ht="19.5" customHeight="1">
      <c r="F118" s="53"/>
      <c r="G118" s="53"/>
      <c r="H118" s="53"/>
      <c r="I118" s="53"/>
    </row>
    <row r="119" spans="6:9" ht="19.5" customHeight="1">
      <c r="F119" s="53"/>
      <c r="G119" s="53"/>
      <c r="H119" s="53"/>
      <c r="I119" s="53"/>
    </row>
    <row r="120" spans="6:9" ht="19.5" customHeight="1">
      <c r="F120" s="53"/>
      <c r="G120" s="53"/>
      <c r="H120" s="53"/>
      <c r="I120" s="53"/>
    </row>
    <row r="121" spans="6:9" ht="19.5" customHeight="1">
      <c r="F121" s="53"/>
      <c r="G121" s="53"/>
      <c r="H121" s="53"/>
      <c r="I121" s="53"/>
    </row>
    <row r="122" spans="6:9" ht="19.5" customHeight="1">
      <c r="F122" s="53"/>
      <c r="G122" s="53"/>
      <c r="H122" s="53"/>
      <c r="I122" s="53"/>
    </row>
    <row r="123" spans="6:9" ht="19.5" customHeight="1">
      <c r="F123" s="53"/>
      <c r="G123" s="53"/>
      <c r="H123" s="53"/>
      <c r="I123" s="53"/>
    </row>
    <row r="124" spans="6:9" ht="19.5" customHeight="1">
      <c r="F124" s="53"/>
      <c r="G124" s="53"/>
      <c r="H124" s="53"/>
      <c r="I124" s="53"/>
    </row>
    <row r="125" spans="6:9" ht="19.5" customHeight="1">
      <c r="F125" s="53"/>
      <c r="G125" s="53"/>
      <c r="H125" s="53"/>
      <c r="I125" s="53"/>
    </row>
    <row r="126" spans="6:9" ht="19.5" customHeight="1">
      <c r="F126" s="53"/>
      <c r="G126" s="53"/>
      <c r="H126" s="53"/>
      <c r="I126" s="53"/>
    </row>
    <row r="127" spans="6:9" ht="19.5" customHeight="1">
      <c r="F127" s="53"/>
      <c r="G127" s="53"/>
      <c r="H127" s="53"/>
      <c r="I127" s="53"/>
    </row>
    <row r="128" spans="6:9" ht="19.5" customHeight="1">
      <c r="F128" s="53"/>
      <c r="G128" s="53"/>
      <c r="H128" s="53"/>
      <c r="I128" s="53"/>
    </row>
    <row r="129" spans="6:9" ht="19.5" customHeight="1">
      <c r="F129" s="53"/>
      <c r="G129" s="53"/>
      <c r="H129" s="53"/>
      <c r="I129" s="53"/>
    </row>
    <row r="130" spans="6:9" ht="19.5" customHeight="1">
      <c r="F130" s="53"/>
      <c r="G130" s="53"/>
      <c r="H130" s="53"/>
      <c r="I130" s="53"/>
    </row>
    <row r="131" spans="6:9" ht="19.5" customHeight="1">
      <c r="F131" s="53"/>
      <c r="G131" s="53"/>
      <c r="H131" s="53"/>
      <c r="I131" s="53"/>
    </row>
    <row r="132" spans="6:9" ht="19.5" customHeight="1">
      <c r="F132" s="53"/>
      <c r="G132" s="53"/>
      <c r="H132" s="53"/>
      <c r="I132" s="53"/>
    </row>
    <row r="133" spans="6:9" ht="19.5" customHeight="1">
      <c r="F133" s="53"/>
      <c r="G133" s="53"/>
      <c r="H133" s="53"/>
      <c r="I133" s="53"/>
    </row>
    <row r="134" spans="6:9" ht="19.5" customHeight="1">
      <c r="F134" s="53"/>
      <c r="G134" s="53"/>
      <c r="H134" s="53"/>
      <c r="I134" s="53"/>
    </row>
    <row r="135" spans="6:9" ht="19.5" customHeight="1">
      <c r="F135" s="53"/>
      <c r="G135" s="53"/>
      <c r="H135" s="53"/>
      <c r="I135" s="53"/>
    </row>
    <row r="136" spans="6:9" ht="19.5" customHeight="1">
      <c r="F136" s="53"/>
      <c r="G136" s="53"/>
      <c r="H136" s="53"/>
      <c r="I136" s="53"/>
    </row>
    <row r="137" spans="6:9" ht="19.5" customHeight="1">
      <c r="F137" s="53"/>
      <c r="G137" s="53"/>
      <c r="H137" s="53"/>
      <c r="I137" s="53"/>
    </row>
    <row r="138" spans="6:9" ht="19.5" customHeight="1">
      <c r="F138" s="53"/>
      <c r="G138" s="53"/>
      <c r="H138" s="53"/>
      <c r="I138" s="53"/>
    </row>
    <row r="139" spans="6:9" ht="19.5" customHeight="1">
      <c r="F139" s="53"/>
      <c r="G139" s="53"/>
      <c r="H139" s="53"/>
      <c r="I139" s="53"/>
    </row>
    <row r="140" spans="6:9" ht="19.5" customHeight="1">
      <c r="F140" s="53"/>
      <c r="G140" s="53"/>
      <c r="H140" s="53"/>
      <c r="I140" s="53"/>
    </row>
    <row r="141" spans="6:9" ht="19.5" customHeight="1">
      <c r="F141" s="53"/>
      <c r="G141" s="53"/>
      <c r="H141" s="53"/>
      <c r="I141" s="53"/>
    </row>
    <row r="142" spans="6:9" ht="19.5" customHeight="1">
      <c r="F142" s="53"/>
      <c r="G142" s="53"/>
      <c r="H142" s="53"/>
      <c r="I142" s="53"/>
    </row>
    <row r="143" spans="6:9" ht="19.5" customHeight="1">
      <c r="F143" s="53"/>
      <c r="G143" s="53"/>
      <c r="H143" s="53"/>
      <c r="I143" s="53"/>
    </row>
    <row r="144" spans="6:9" ht="19.5" customHeight="1">
      <c r="F144" s="53"/>
      <c r="G144" s="53"/>
      <c r="H144" s="53"/>
      <c r="I144" s="53"/>
    </row>
    <row r="145" spans="6:9" ht="19.5" customHeight="1">
      <c r="F145" s="53"/>
      <c r="G145" s="53"/>
      <c r="H145" s="53"/>
      <c r="I145" s="53"/>
    </row>
    <row r="146" spans="6:9" ht="19.5" customHeight="1">
      <c r="F146" s="53"/>
      <c r="G146" s="53"/>
      <c r="H146" s="53"/>
      <c r="I146" s="53"/>
    </row>
    <row r="147" spans="6:9" ht="19.5" customHeight="1">
      <c r="F147" s="53"/>
      <c r="G147" s="53"/>
      <c r="H147" s="53"/>
      <c r="I147" s="53"/>
    </row>
    <row r="148" spans="6:9" ht="19.5" customHeight="1">
      <c r="F148" s="53"/>
      <c r="G148" s="53"/>
      <c r="H148" s="53"/>
      <c r="I148" s="53"/>
    </row>
    <row r="149" spans="6:9" ht="19.5" customHeight="1">
      <c r="F149" s="53"/>
      <c r="G149" s="53"/>
      <c r="H149" s="53"/>
      <c r="I149" s="53"/>
    </row>
    <row r="150" spans="6:9" ht="19.5" customHeight="1">
      <c r="F150" s="53"/>
      <c r="G150" s="53"/>
      <c r="H150" s="53"/>
      <c r="I150" s="53"/>
    </row>
    <row r="151" spans="6:9" ht="19.5" customHeight="1">
      <c r="F151" s="53"/>
      <c r="G151" s="53"/>
      <c r="H151" s="53"/>
      <c r="I151" s="53"/>
    </row>
    <row r="152" spans="6:9" ht="19.5" customHeight="1">
      <c r="F152" s="53"/>
      <c r="G152" s="53"/>
      <c r="H152" s="53"/>
      <c r="I152" s="53"/>
    </row>
    <row r="153" spans="6:9" ht="19.5" customHeight="1">
      <c r="F153" s="53"/>
      <c r="G153" s="53"/>
      <c r="H153" s="53"/>
      <c r="I153" s="53"/>
    </row>
    <row r="154" spans="6:9" ht="19.5" customHeight="1">
      <c r="F154" s="53"/>
      <c r="G154" s="53"/>
      <c r="H154" s="53"/>
      <c r="I154" s="53"/>
    </row>
    <row r="155" spans="6:9" ht="19.5" customHeight="1">
      <c r="F155" s="53"/>
      <c r="G155" s="53"/>
      <c r="H155" s="53"/>
      <c r="I155" s="53"/>
    </row>
    <row r="156" spans="6:9" ht="19.5" customHeight="1">
      <c r="F156" s="53"/>
      <c r="G156" s="53"/>
      <c r="H156" s="53"/>
      <c r="I156" s="53"/>
    </row>
    <row r="157" spans="6:9" ht="19.5" customHeight="1">
      <c r="F157" s="53"/>
      <c r="G157" s="53"/>
      <c r="H157" s="53"/>
      <c r="I157" s="53"/>
    </row>
    <row r="158" spans="6:9" ht="19.5" customHeight="1">
      <c r="F158" s="53"/>
      <c r="G158" s="53"/>
      <c r="H158" s="53"/>
      <c r="I158" s="53"/>
    </row>
    <row r="159" spans="6:9" ht="19.5" customHeight="1">
      <c r="F159" s="53"/>
      <c r="G159" s="53"/>
      <c r="H159" s="53"/>
      <c r="I159" s="53"/>
    </row>
    <row r="160" spans="6:9" ht="19.5" customHeight="1">
      <c r="F160" s="53"/>
      <c r="G160" s="53"/>
      <c r="H160" s="53"/>
      <c r="I160" s="53"/>
    </row>
    <row r="161" spans="6:9" ht="19.5" customHeight="1">
      <c r="F161" s="53"/>
      <c r="G161" s="53"/>
      <c r="H161" s="53"/>
      <c r="I161" s="53"/>
    </row>
    <row r="162" spans="6:9" ht="19.5" customHeight="1">
      <c r="F162" s="53"/>
      <c r="G162" s="53"/>
      <c r="H162" s="53"/>
      <c r="I162" s="53"/>
    </row>
    <row r="163" spans="6:9" ht="19.5" customHeight="1">
      <c r="F163" s="53"/>
      <c r="G163" s="53"/>
      <c r="H163" s="53"/>
      <c r="I163" s="53"/>
    </row>
    <row r="164" spans="6:9" ht="19.5" customHeight="1">
      <c r="F164" s="53"/>
      <c r="G164" s="53"/>
      <c r="H164" s="53"/>
      <c r="I164" s="53"/>
    </row>
    <row r="165" spans="6:9" ht="19.5" customHeight="1">
      <c r="F165" s="53"/>
      <c r="G165" s="53"/>
      <c r="H165" s="53"/>
      <c r="I165" s="53"/>
    </row>
    <row r="166" spans="6:9" ht="19.5" customHeight="1">
      <c r="F166" s="53"/>
      <c r="G166" s="53"/>
      <c r="H166" s="53"/>
      <c r="I166" s="53"/>
    </row>
    <row r="167" spans="6:9" ht="19.5" customHeight="1">
      <c r="F167" s="53"/>
      <c r="G167" s="53"/>
      <c r="H167" s="53"/>
      <c r="I167" s="53"/>
    </row>
    <row r="168" spans="6:9" ht="19.5" customHeight="1">
      <c r="F168" s="53"/>
      <c r="G168" s="53"/>
      <c r="H168" s="53"/>
      <c r="I168" s="53"/>
    </row>
    <row r="169" spans="6:9" ht="19.5" customHeight="1">
      <c r="F169" s="53"/>
      <c r="G169" s="53"/>
      <c r="H169" s="53"/>
      <c r="I169" s="53"/>
    </row>
    <row r="170" spans="6:9" ht="19.5" customHeight="1">
      <c r="F170" s="53"/>
      <c r="G170" s="53"/>
      <c r="H170" s="53"/>
      <c r="I170" s="53"/>
    </row>
    <row r="171" spans="6:9" ht="19.5" customHeight="1">
      <c r="F171" s="53"/>
      <c r="G171" s="53"/>
      <c r="H171" s="53"/>
      <c r="I171" s="53"/>
    </row>
    <row r="172" spans="6:9" ht="19.5" customHeight="1">
      <c r="F172" s="53"/>
      <c r="G172" s="53"/>
      <c r="H172" s="53"/>
      <c r="I172" s="53"/>
    </row>
    <row r="173" spans="6:9" ht="19.5" customHeight="1">
      <c r="F173" s="53"/>
      <c r="G173" s="53"/>
      <c r="H173" s="53"/>
      <c r="I173" s="53"/>
    </row>
    <row r="174" spans="6:9" ht="19.5" customHeight="1">
      <c r="F174" s="53"/>
      <c r="G174" s="53"/>
      <c r="H174" s="53"/>
      <c r="I174" s="53"/>
    </row>
    <row r="175" spans="6:9" ht="19.5" customHeight="1">
      <c r="F175" s="53"/>
      <c r="G175" s="53"/>
      <c r="H175" s="53"/>
      <c r="I175" s="53"/>
    </row>
    <row r="176" spans="6:9" ht="19.5" customHeight="1">
      <c r="F176" s="53"/>
      <c r="G176" s="53"/>
      <c r="H176" s="53"/>
      <c r="I176" s="53"/>
    </row>
    <row r="177" spans="6:9" ht="19.5" customHeight="1">
      <c r="F177" s="53"/>
      <c r="G177" s="53"/>
      <c r="H177" s="53"/>
      <c r="I177" s="53"/>
    </row>
    <row r="178" spans="6:9" ht="19.5" customHeight="1">
      <c r="F178" s="53"/>
      <c r="G178" s="53"/>
      <c r="H178" s="53"/>
      <c r="I178" s="53"/>
    </row>
    <row r="179" spans="6:9" ht="19.5" customHeight="1">
      <c r="F179" s="53"/>
      <c r="G179" s="53"/>
      <c r="H179" s="53"/>
      <c r="I179" s="53"/>
    </row>
    <row r="180" spans="6:9" ht="19.5" customHeight="1">
      <c r="F180" s="53"/>
      <c r="G180" s="53"/>
      <c r="H180" s="53"/>
      <c r="I180" s="53"/>
    </row>
  </sheetData>
  <sheetProtection/>
  <mergeCells count="5">
    <mergeCell ref="A55:J55"/>
    <mergeCell ref="A3:K4"/>
    <mergeCell ref="I7:J7"/>
    <mergeCell ref="B7:D7"/>
    <mergeCell ref="F7:H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2014-05-26T16:07:51Z</cp:lastPrinted>
  <dcterms:created xsi:type="dcterms:W3CDTF">2014-05-26T15:22:48Z</dcterms:created>
  <dcterms:modified xsi:type="dcterms:W3CDTF">2014-05-26T16:32:32Z</dcterms:modified>
  <cp:category/>
  <cp:version/>
  <cp:contentType/>
  <cp:contentStatus/>
</cp:coreProperties>
</file>