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<sst xmlns="http://schemas.openxmlformats.org/spreadsheetml/2006/main" count="57" uniqueCount="52">
  <si>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</si>
  <si>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</si>
  <si>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</si>
  <si>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1.01.-31.05.2019
</t>
  </si>
  <si>
    <t xml:space="preserve">
Realizări 1.01.-31.05.2020
</t>
  </si>
  <si>
    <t xml:space="preserve"> Diferenţe    2020
   faţă de      2019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</si>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</sst>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justify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%2031%20mai%2020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 in luna"/>
      <sheetName val="mai 2020 "/>
      <sheetName val="UAT mai 2020"/>
      <sheetName val="consolidari mai"/>
      <sheetName val="aprilie 2020  (valori)"/>
      <sheetName val="UAT aprilie 2020 (valori)"/>
      <sheetName val="martie 2020  (valori)"/>
      <sheetName val="UAT martie 2020 (valori)"/>
      <sheetName val="Sinteza - An 2"/>
      <sheetName val="Sinteza - An 2 (engleza)"/>
      <sheetName val="2020 Engl"/>
      <sheetName val="2019 - 2020"/>
      <sheetName val="Sinteza-Anexa program 6 luni"/>
      <sheetName val="progr 6 luni % execuție  "/>
      <sheetName val="Progr.29.05.2020.(Liliana)"/>
      <sheetName val="Sinteza - Anexa program anual"/>
      <sheetName val="program %.exec"/>
      <sheetName val="dob_trez"/>
      <sheetName val="SPECIAL_CNAIR"/>
      <sheetName val="CNAIR_ex"/>
      <sheetName val="mai 2019 "/>
      <sheetName val="mai 2019 leg"/>
      <sheetName val="Sinteza-anexa program 9 luni "/>
      <sheetName val="program 9 luni .%.exec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67"/>
  <sheetViews>
    <sheetView showZeros="0" tabSelected="1" view="pageBreakPreview" zoomScale="75" zoomScaleNormal="75" zoomScaleSheetLayoutView="75" zoomScalePageLayoutView="0" workbookViewId="0" topLeftCell="A49">
      <selection activeCell="T15" sqref="T15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101" t="s">
        <v>0</v>
      </c>
    </row>
    <row r="3" spans="1:12" ht="6.7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6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2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3</v>
      </c>
      <c r="C7" s="16"/>
      <c r="D7" s="16"/>
      <c r="E7" s="17"/>
      <c r="F7" s="18"/>
      <c r="G7" s="19" t="s">
        <v>4</v>
      </c>
      <c r="H7" s="19"/>
      <c r="I7" s="19"/>
      <c r="J7" s="20"/>
      <c r="K7" s="21" t="s">
        <v>5</v>
      </c>
      <c r="L7" s="22"/>
    </row>
    <row r="8" spans="1:12" s="30" customFormat="1" ht="33" customHeight="1">
      <c r="A8" s="24"/>
      <c r="B8" s="25" t="s">
        <v>6</v>
      </c>
      <c r="C8" s="26" t="s">
        <v>7</v>
      </c>
      <c r="D8" s="26" t="s">
        <v>8</v>
      </c>
      <c r="E8" s="27"/>
      <c r="F8" s="27"/>
      <c r="G8" s="25" t="s">
        <v>6</v>
      </c>
      <c r="H8" s="26" t="s">
        <v>7</v>
      </c>
      <c r="I8" s="26" t="s">
        <v>8</v>
      </c>
      <c r="J8" s="27"/>
      <c r="K8" s="28" t="s">
        <v>6</v>
      </c>
      <c r="L8" s="29" t="s">
        <v>9</v>
      </c>
    </row>
    <row r="9" spans="1:12" s="35" customFormat="1" ht="13.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10</v>
      </c>
      <c r="B10" s="23">
        <v>1059803.2</v>
      </c>
      <c r="C10" s="23"/>
      <c r="D10" s="23"/>
      <c r="E10" s="23"/>
      <c r="F10" s="23"/>
      <c r="G10" s="23">
        <v>1082140</v>
      </c>
      <c r="H10" s="23"/>
      <c r="I10" s="23"/>
      <c r="J10" s="23"/>
      <c r="K10" s="23"/>
      <c r="L10" s="37"/>
    </row>
    <row r="11" spans="2:12" s="35" customFormat="1" ht="8.25" customHeight="1">
      <c r="B11" s="38"/>
      <c r="G11" s="40"/>
      <c r="H11" s="40"/>
      <c r="I11" s="40"/>
      <c r="J11" s="40"/>
      <c r="K11" s="40"/>
      <c r="L11" s="34"/>
    </row>
    <row r="12" spans="1:12" s="40" customFormat="1" ht="35.25" customHeight="1">
      <c r="A12" s="41" t="s">
        <v>11</v>
      </c>
      <c r="B12" s="42">
        <f>B13+B30+B31+B33+B34++B37+B32+B35+B36</f>
        <v>123796.68873655003</v>
      </c>
      <c r="C12" s="43">
        <f>B12/$B$10*100</f>
        <v>11.681101617408784</v>
      </c>
      <c r="D12" s="43">
        <f>B12/B$12*100</f>
        <v>100</v>
      </c>
      <c r="E12" s="43"/>
      <c r="F12" s="43"/>
      <c r="G12" s="42">
        <f>G13+G30+G31+G33+G34+G37+G32+G35+G36</f>
        <v>119590.02961177</v>
      </c>
      <c r="H12" s="43">
        <f>G12/$G$10*100</f>
        <v>11.05125303673924</v>
      </c>
      <c r="I12" s="43">
        <f aca="true" t="shared" si="0" ref="I12:I32">G12/G$12*100</f>
        <v>100</v>
      </c>
      <c r="J12" s="43"/>
      <c r="K12" s="43">
        <f>G12-B12</f>
        <v>-4206.659124780024</v>
      </c>
      <c r="L12" s="44">
        <f>G12/B12-1</f>
        <v>-0.03398038483672339</v>
      </c>
    </row>
    <row r="13" spans="1:12" s="49" customFormat="1" ht="24.75" customHeight="1">
      <c r="A13" s="45" t="s">
        <v>12</v>
      </c>
      <c r="B13" s="46">
        <f>B14+B27+B28</f>
        <v>117449.10722255</v>
      </c>
      <c r="C13" s="47">
        <f aca="true" t="shared" si="1" ref="C13:C28">B13/$B$10*100</f>
        <v>11.082161973331464</v>
      </c>
      <c r="D13" s="47">
        <f>B13/B$12*100</f>
        <v>94.87257568939647</v>
      </c>
      <c r="E13" s="47"/>
      <c r="F13" s="47"/>
      <c r="G13" s="46">
        <f>G14+G27+G28</f>
        <v>111709.84601377</v>
      </c>
      <c r="H13" s="47">
        <f aca="true" t="shared" si="2" ref="H13:H28">G13/$G$10*100</f>
        <v>10.323049329455523</v>
      </c>
      <c r="I13" s="47">
        <f t="shared" si="0"/>
        <v>93.41066841142045</v>
      </c>
      <c r="J13" s="47"/>
      <c r="K13" s="47">
        <f>G13-B13</f>
        <v>-5739.2612087799935</v>
      </c>
      <c r="L13" s="48">
        <f>G13/B13-1</f>
        <v>-0.04886594155121915</v>
      </c>
    </row>
    <row r="14" spans="1:12" s="49" customFormat="1" ht="25.5" customHeight="1">
      <c r="A14" s="50" t="s">
        <v>13</v>
      </c>
      <c r="B14" s="46">
        <f>B15+B19+B20+B25+B26</f>
        <v>63062.043206</v>
      </c>
      <c r="C14" s="47">
        <f t="shared" si="1"/>
        <v>5.950354104044978</v>
      </c>
      <c r="D14" s="47">
        <f aca="true" t="shared" si="3" ref="D14:D34">B14/B$12*100</f>
        <v>50.94000804835858</v>
      </c>
      <c r="E14" s="47"/>
      <c r="F14" s="47"/>
      <c r="G14" s="46">
        <f>G15+G19+G20+G25+G26</f>
        <v>58024.122619</v>
      </c>
      <c r="H14" s="47">
        <f t="shared" si="2"/>
        <v>5.361979283549264</v>
      </c>
      <c r="I14" s="47">
        <f t="shared" si="0"/>
        <v>48.519197467686965</v>
      </c>
      <c r="J14" s="47"/>
      <c r="K14" s="47">
        <f>G14-B14</f>
        <v>-5037.9205870000005</v>
      </c>
      <c r="L14" s="48">
        <f>G14/B14-1</f>
        <v>-0.07988831840641453</v>
      </c>
    </row>
    <row r="15" spans="1:12" s="49" customFormat="1" ht="40.5" customHeight="1">
      <c r="A15" s="51" t="s">
        <v>14</v>
      </c>
      <c r="B15" s="46">
        <f>B16+B17+B18</f>
        <v>18624.096391</v>
      </c>
      <c r="C15" s="47">
        <f t="shared" si="1"/>
        <v>1.7573164896086366</v>
      </c>
      <c r="D15" s="47">
        <f t="shared" si="3"/>
        <v>15.04409898283602</v>
      </c>
      <c r="E15" s="47"/>
      <c r="F15" s="47"/>
      <c r="G15" s="46">
        <f>G16+G17+G18</f>
        <v>17958.190698</v>
      </c>
      <c r="H15" s="47">
        <f t="shared" si="2"/>
        <v>1.6595071523093128</v>
      </c>
      <c r="I15" s="47">
        <f t="shared" si="0"/>
        <v>15.016461452763586</v>
      </c>
      <c r="J15" s="47"/>
      <c r="K15" s="47">
        <f>G15-B15</f>
        <v>-665.9056930000006</v>
      </c>
      <c r="L15" s="48">
        <f>G15/B15-1</f>
        <v>-0.0357550604882928</v>
      </c>
    </row>
    <row r="16" spans="1:12" ht="25.5" customHeight="1">
      <c r="A16" s="52" t="s">
        <v>15</v>
      </c>
      <c r="B16" s="53">
        <v>7880.914</v>
      </c>
      <c r="C16" s="53">
        <f t="shared" si="1"/>
        <v>0.743620513695373</v>
      </c>
      <c r="D16" s="53">
        <f t="shared" si="3"/>
        <v>6.366013566623952</v>
      </c>
      <c r="E16" s="53"/>
      <c r="F16" s="53"/>
      <c r="G16" s="53">
        <v>6897.745</v>
      </c>
      <c r="H16" s="53">
        <f t="shared" si="2"/>
        <v>0.6374170624872937</v>
      </c>
      <c r="I16" s="53">
        <f t="shared" si="0"/>
        <v>5.767826149380873</v>
      </c>
      <c r="J16" s="53"/>
      <c r="K16" s="53">
        <f>G16-B16</f>
        <v>-983.1689999999999</v>
      </c>
      <c r="L16" s="54">
        <f>G16/B16-1</f>
        <v>-0.12475316949277704</v>
      </c>
    </row>
    <row r="17" spans="1:12" ht="18" customHeight="1">
      <c r="A17" s="52" t="s">
        <v>16</v>
      </c>
      <c r="B17" s="53">
        <v>9198.662391</v>
      </c>
      <c r="C17" s="53">
        <f t="shared" si="1"/>
        <v>0.8679594844590015</v>
      </c>
      <c r="D17" s="53">
        <f t="shared" si="3"/>
        <v>7.430459154344218</v>
      </c>
      <c r="E17" s="53"/>
      <c r="F17" s="53"/>
      <c r="G17" s="53">
        <v>9569.112698</v>
      </c>
      <c r="H17" s="53">
        <f t="shared" si="2"/>
        <v>0.8842767754634335</v>
      </c>
      <c r="I17" s="53">
        <f t="shared" si="0"/>
        <v>8.001597398265226</v>
      </c>
      <c r="J17" s="53"/>
      <c r="K17" s="53">
        <f>G17-B17</f>
        <v>370.450307000001</v>
      </c>
      <c r="L17" s="54">
        <f>G17/B17-1</f>
        <v>0.04027219298345486</v>
      </c>
    </row>
    <row r="18" spans="1:12" ht="36.75" customHeight="1">
      <c r="A18" s="55" t="s">
        <v>17</v>
      </c>
      <c r="B18" s="53">
        <v>1544.52</v>
      </c>
      <c r="C18" s="53">
        <f t="shared" si="1"/>
        <v>0.14573649145426246</v>
      </c>
      <c r="D18" s="53">
        <f t="shared" si="3"/>
        <v>1.2476262618678524</v>
      </c>
      <c r="E18" s="53"/>
      <c r="F18" s="53"/>
      <c r="G18" s="53">
        <v>1491.333</v>
      </c>
      <c r="H18" s="53">
        <f t="shared" si="2"/>
        <v>0.13781331435858576</v>
      </c>
      <c r="I18" s="53">
        <f t="shared" si="0"/>
        <v>1.2470379051174878</v>
      </c>
      <c r="J18" s="53"/>
      <c r="K18" s="53">
        <f>G18-B18</f>
        <v>-53.1869999999999</v>
      </c>
      <c r="L18" s="54">
        <f>G18/B18-1</f>
        <v>-0.03443594126330507</v>
      </c>
    </row>
    <row r="19" spans="1:12" ht="24" customHeight="1">
      <c r="A19" s="51" t="s">
        <v>18</v>
      </c>
      <c r="B19" s="47">
        <v>3910.22</v>
      </c>
      <c r="C19" s="47">
        <f t="shared" si="1"/>
        <v>0.3689571799745462</v>
      </c>
      <c r="D19" s="47">
        <f t="shared" si="3"/>
        <v>3.158582058944471</v>
      </c>
      <c r="E19" s="47"/>
      <c r="F19" s="47"/>
      <c r="G19" s="47">
        <v>2544.638</v>
      </c>
      <c r="H19" s="47">
        <f t="shared" si="2"/>
        <v>0.23514868686121942</v>
      </c>
      <c r="I19" s="47">
        <f t="shared" si="0"/>
        <v>2.1278011287903866</v>
      </c>
      <c r="J19" s="47"/>
      <c r="K19" s="47">
        <f>G19-B19</f>
        <v>-1365.5819999999999</v>
      </c>
      <c r="L19" s="48">
        <f>G19/B19-1</f>
        <v>-0.3492340584417245</v>
      </c>
    </row>
    <row r="20" spans="1:12" ht="23.25" customHeight="1">
      <c r="A20" s="56" t="s">
        <v>19</v>
      </c>
      <c r="B20" s="46">
        <f>B21+B22+B23+B24</f>
        <v>39643.148815</v>
      </c>
      <c r="C20" s="47">
        <f>B20/$B$10*100</f>
        <v>3.740614183369139</v>
      </c>
      <c r="D20" s="47">
        <f t="shared" si="3"/>
        <v>32.022786085469555</v>
      </c>
      <c r="E20" s="47"/>
      <c r="F20" s="47"/>
      <c r="G20" s="46">
        <f>G21+G22+G23+G24</f>
        <v>36632.345921</v>
      </c>
      <c r="H20" s="47">
        <f t="shared" si="2"/>
        <v>3.3851762175873734</v>
      </c>
      <c r="I20" s="47">
        <f t="shared" si="0"/>
        <v>30.631605360347415</v>
      </c>
      <c r="J20" s="47"/>
      <c r="K20" s="47">
        <f>G20-B20</f>
        <v>-3010.8028940000004</v>
      </c>
      <c r="L20" s="48">
        <f>G20/B20-1</f>
        <v>-0.0759476223256208</v>
      </c>
    </row>
    <row r="21" spans="1:12" ht="20.25" customHeight="1">
      <c r="A21" s="52" t="s">
        <v>20</v>
      </c>
      <c r="B21" s="39">
        <v>24801.019</v>
      </c>
      <c r="C21" s="53">
        <f t="shared" si="1"/>
        <v>2.34015324731988</v>
      </c>
      <c r="D21" s="53">
        <f t="shared" si="3"/>
        <v>20.033669117579304</v>
      </c>
      <c r="E21" s="53"/>
      <c r="F21" s="53"/>
      <c r="G21" s="53">
        <v>20106.215</v>
      </c>
      <c r="H21" s="53">
        <f t="shared" si="2"/>
        <v>1.8580049716302882</v>
      </c>
      <c r="I21" s="53">
        <f>G21/G$12*100</f>
        <v>16.812618129848804</v>
      </c>
      <c r="J21" s="53"/>
      <c r="K21" s="53">
        <f>G21-B21</f>
        <v>-4694.804</v>
      </c>
      <c r="L21" s="54">
        <f>G21/B21-1</f>
        <v>-0.18929883485835808</v>
      </c>
    </row>
    <row r="22" spans="1:12" ht="18" customHeight="1">
      <c r="A22" s="52" t="s">
        <v>21</v>
      </c>
      <c r="B22" s="39">
        <v>11682.061000000002</v>
      </c>
      <c r="C22" s="53">
        <f t="shared" si="1"/>
        <v>1.1022858772270174</v>
      </c>
      <c r="D22" s="53">
        <f t="shared" si="3"/>
        <v>9.436489068670026</v>
      </c>
      <c r="E22" s="53"/>
      <c r="F22" s="53"/>
      <c r="G22" s="53">
        <v>11666.347</v>
      </c>
      <c r="H22" s="53">
        <f t="shared" si="2"/>
        <v>1.0780811170458535</v>
      </c>
      <c r="I22" s="53">
        <f t="shared" si="0"/>
        <v>9.755283979670327</v>
      </c>
      <c r="J22" s="53"/>
      <c r="K22" s="53">
        <f>G22-B22</f>
        <v>-15.71400000000176</v>
      </c>
      <c r="L22" s="54">
        <f>G22/B22-1</f>
        <v>-0.0013451393551190405</v>
      </c>
    </row>
    <row r="23" spans="1:12" s="58" customFormat="1" ht="30" customHeight="1">
      <c r="A23" s="57" t="s">
        <v>22</v>
      </c>
      <c r="B23" s="39">
        <v>2248.422815</v>
      </c>
      <c r="C23" s="53">
        <f t="shared" si="1"/>
        <v>0.2121547486363506</v>
      </c>
      <c r="D23" s="53">
        <f t="shared" si="3"/>
        <v>1.8162220960407403</v>
      </c>
      <c r="E23" s="53"/>
      <c r="F23" s="53"/>
      <c r="G23" s="53">
        <v>2697.491921</v>
      </c>
      <c r="H23" s="53">
        <f t="shared" si="2"/>
        <v>0.24927383896723157</v>
      </c>
      <c r="I23" s="53">
        <f t="shared" si="0"/>
        <v>2.255616065784897</v>
      </c>
      <c r="J23" s="53"/>
      <c r="K23" s="53">
        <f>G23-B23</f>
        <v>449.0691059999999</v>
      </c>
      <c r="L23" s="54">
        <f>G23/B23-1</f>
        <v>0.19972627167991086</v>
      </c>
    </row>
    <row r="24" spans="1:12" ht="52.5" customHeight="1">
      <c r="A24" s="57" t="s">
        <v>23</v>
      </c>
      <c r="B24" s="39">
        <v>911.646</v>
      </c>
      <c r="C24" s="53">
        <f t="shared" si="1"/>
        <v>0.08602031018589112</v>
      </c>
      <c r="D24" s="53">
        <f t="shared" si="3"/>
        <v>0.7364058031794863</v>
      </c>
      <c r="E24" s="53"/>
      <c r="F24" s="53"/>
      <c r="G24" s="53">
        <v>2162.292</v>
      </c>
      <c r="H24" s="53">
        <f t="shared" si="2"/>
        <v>0.19981628994399986</v>
      </c>
      <c r="I24" s="53">
        <f t="shared" si="0"/>
        <v>1.8080871850433826</v>
      </c>
      <c r="J24" s="53"/>
      <c r="K24" s="53">
        <f>G24-B24</f>
        <v>1250.646</v>
      </c>
      <c r="L24" s="54">
        <f>G24/B24-1</f>
        <v>1.3718548647172257</v>
      </c>
    </row>
    <row r="25" spans="1:12" s="49" customFormat="1" ht="35.25" customHeight="1">
      <c r="A25" s="56" t="s">
        <v>24</v>
      </c>
      <c r="B25" s="59">
        <v>499.319</v>
      </c>
      <c r="C25" s="47">
        <f t="shared" si="1"/>
        <v>0.04711431329892192</v>
      </c>
      <c r="D25" s="47">
        <f t="shared" si="3"/>
        <v>0.40333792857949025</v>
      </c>
      <c r="E25" s="47"/>
      <c r="F25" s="47"/>
      <c r="G25" s="47">
        <v>481.627</v>
      </c>
      <c r="H25" s="47">
        <f t="shared" si="2"/>
        <v>0.044506902988522744</v>
      </c>
      <c r="I25" s="47">
        <f t="shared" si="0"/>
        <v>0.4027317340446569</v>
      </c>
      <c r="J25" s="47"/>
      <c r="K25" s="47">
        <f>G25-B25</f>
        <v>-17.692000000000007</v>
      </c>
      <c r="L25" s="48">
        <f>G25/B25-1</f>
        <v>-0.03543225873639899</v>
      </c>
    </row>
    <row r="26" spans="1:12" s="49" customFormat="1" ht="17.25" customHeight="1">
      <c r="A26" s="60" t="s">
        <v>25</v>
      </c>
      <c r="B26" s="59">
        <v>385.259</v>
      </c>
      <c r="C26" s="47">
        <f t="shared" si="1"/>
        <v>0.03635193779373378</v>
      </c>
      <c r="D26" s="47">
        <f t="shared" si="3"/>
        <v>0.3112029925290362</v>
      </c>
      <c r="E26" s="47"/>
      <c r="F26" s="47"/>
      <c r="G26" s="47">
        <v>407.321</v>
      </c>
      <c r="H26" s="47">
        <f t="shared" si="2"/>
        <v>0.03764032380283512</v>
      </c>
      <c r="I26" s="47">
        <f t="shared" si="0"/>
        <v>0.3405977917409192</v>
      </c>
      <c r="J26" s="47"/>
      <c r="K26" s="47">
        <f>G26-B26</f>
        <v>22.062000000000012</v>
      </c>
      <c r="L26" s="48">
        <f>G26/B26-1</f>
        <v>0.05726537212628391</v>
      </c>
    </row>
    <row r="27" spans="1:12" s="49" customFormat="1" ht="18" customHeight="1">
      <c r="A27" s="61" t="s">
        <v>26</v>
      </c>
      <c r="B27" s="59">
        <v>45623.064074</v>
      </c>
      <c r="C27" s="47">
        <f>B27/$B$10*100</f>
        <v>4.304861890773683</v>
      </c>
      <c r="D27" s="47">
        <f t="shared" si="3"/>
        <v>36.85321840157599</v>
      </c>
      <c r="E27" s="47"/>
      <c r="F27" s="47"/>
      <c r="G27" s="47">
        <v>44646.984121999994</v>
      </c>
      <c r="H27" s="47">
        <f t="shared" si="2"/>
        <v>4.125804805478034</v>
      </c>
      <c r="I27" s="47">
        <f>G27/G$12*100</f>
        <v>37.33336655818158</v>
      </c>
      <c r="J27" s="47"/>
      <c r="K27" s="47">
        <f>G27-B27</f>
        <v>-976.0799520000073</v>
      </c>
      <c r="L27" s="48">
        <f>G27/B27-1</f>
        <v>-0.02139444098749743</v>
      </c>
    </row>
    <row r="28" spans="1:12" s="49" customFormat="1" ht="18" customHeight="1">
      <c r="A28" s="63" t="s">
        <v>27</v>
      </c>
      <c r="B28" s="59">
        <v>8763.999942549997</v>
      </c>
      <c r="C28" s="47">
        <f t="shared" si="1"/>
        <v>0.8269459785128028</v>
      </c>
      <c r="D28" s="47">
        <f t="shared" si="3"/>
        <v>7.079349239461923</v>
      </c>
      <c r="E28" s="47"/>
      <c r="F28" s="47"/>
      <c r="G28" s="47">
        <v>9038.739272770003</v>
      </c>
      <c r="H28" s="47">
        <f t="shared" si="2"/>
        <v>0.8352652404282257</v>
      </c>
      <c r="I28" s="47">
        <f>G28/G$12*100</f>
        <v>7.558104385551899</v>
      </c>
      <c r="J28" s="47"/>
      <c r="K28" s="47">
        <f>G28-B28</f>
        <v>274.7393302200053</v>
      </c>
      <c r="L28" s="48">
        <f>G28/B28-1</f>
        <v>0.03134862300558927</v>
      </c>
    </row>
    <row r="29" spans="1:12" s="49" customFormat="1" ht="0.75" customHeight="1">
      <c r="A29" s="64"/>
      <c r="B29" s="59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s="49" customFormat="1" ht="19.5" customHeight="1">
      <c r="A30" s="65" t="s">
        <v>28</v>
      </c>
      <c r="B30" s="59">
        <v>343.971</v>
      </c>
      <c r="C30" s="47">
        <f>B30/$B$10*100</f>
        <v>0.032456120155138234</v>
      </c>
      <c r="D30" s="47">
        <f t="shared" si="3"/>
        <v>0.2778515350535746</v>
      </c>
      <c r="E30" s="47"/>
      <c r="F30" s="47"/>
      <c r="G30" s="47">
        <v>303.54699999999997</v>
      </c>
      <c r="H30" s="47">
        <f>G30/$G$10*100</f>
        <v>0.028050621915833435</v>
      </c>
      <c r="I30" s="47">
        <f t="shared" si="0"/>
        <v>0.2538229992796364</v>
      </c>
      <c r="J30" s="47"/>
      <c r="K30" s="47">
        <f>G30-B30</f>
        <v>-40.424000000000035</v>
      </c>
      <c r="L30" s="48">
        <f>G30/B30-1</f>
        <v>-0.11752153524570397</v>
      </c>
    </row>
    <row r="31" spans="1:12" s="49" customFormat="1" ht="18" customHeight="1">
      <c r="A31" s="65" t="s">
        <v>29</v>
      </c>
      <c r="B31" s="59">
        <v>1.969326</v>
      </c>
      <c r="C31" s="47">
        <f>B31/$B$10*100</f>
        <v>0.00018581997110406914</v>
      </c>
      <c r="D31" s="47">
        <f t="shared" si="3"/>
        <v>0.0015907743737725445</v>
      </c>
      <c r="E31" s="47"/>
      <c r="F31" s="47"/>
      <c r="G31" s="47">
        <v>0.0491</v>
      </c>
      <c r="H31" s="47">
        <f>G31/$G$10*100</f>
        <v>4.537305709057978E-06</v>
      </c>
      <c r="I31" s="47">
        <f t="shared" si="0"/>
        <v>4.105693439444353E-05</v>
      </c>
      <c r="J31" s="47"/>
      <c r="K31" s="47">
        <f>G31-B31</f>
        <v>-1.920226</v>
      </c>
      <c r="L31" s="48">
        <f>G31/B31-1</f>
        <v>-0.9750676119647026</v>
      </c>
    </row>
    <row r="32" spans="1:12" s="49" customFormat="1" ht="34.5" customHeight="1">
      <c r="A32" s="66" t="s">
        <v>30</v>
      </c>
      <c r="B32" s="59">
        <v>55.760722</v>
      </c>
      <c r="C32" s="47">
        <f>B32/$B$10*100</f>
        <v>0.0052614223093495095</v>
      </c>
      <c r="D32" s="47">
        <f t="shared" si="3"/>
        <v>0.04504217565840036</v>
      </c>
      <c r="E32" s="47"/>
      <c r="F32" s="47"/>
      <c r="G32" s="47">
        <v>13.788679000000002</v>
      </c>
      <c r="H32" s="47">
        <f>G32/$G$10*100</f>
        <v>0.0012742047239728688</v>
      </c>
      <c r="I32" s="47">
        <f t="shared" si="0"/>
        <v>0.011529957007923447</v>
      </c>
      <c r="J32" s="47"/>
      <c r="K32" s="47">
        <f>G32-B32</f>
        <v>-41.972043</v>
      </c>
      <c r="L32" s="48">
        <f>G32/B32-1</f>
        <v>-0.752716993155146</v>
      </c>
    </row>
    <row r="33" spans="1:12" s="49" customFormat="1" ht="16.5" customHeight="1">
      <c r="A33" s="67" t="s">
        <v>31</v>
      </c>
      <c r="B33" s="59"/>
      <c r="C33" s="47"/>
      <c r="D33" s="47"/>
      <c r="E33" s="47"/>
      <c r="F33" s="47"/>
      <c r="G33" s="47"/>
      <c r="H33" s="47"/>
      <c r="I33" s="47"/>
      <c r="J33" s="47"/>
      <c r="K33" s="47"/>
      <c r="L33" s="48"/>
    </row>
    <row r="34" spans="1:12" ht="18" customHeight="1">
      <c r="A34" s="65" t="s">
        <v>32</v>
      </c>
      <c r="B34" s="67">
        <v>-72.677533</v>
      </c>
      <c r="C34" s="67">
        <f>B34/$B$10*100</f>
        <v>-0.006857644230551484</v>
      </c>
      <c r="D34" s="67">
        <f t="shared" si="3"/>
        <v>-0.05870717039505315</v>
      </c>
      <c r="E34" s="67"/>
      <c r="F34" s="67"/>
      <c r="G34" s="67">
        <v>-7.022129</v>
      </c>
      <c r="H34" s="67">
        <f>G34/$G$10*100</f>
        <v>-0.0006489113238582808</v>
      </c>
      <c r="I34" s="67">
        <f>G34/G$12*100</f>
        <v>-0.005871834820006504</v>
      </c>
      <c r="J34" s="67"/>
      <c r="K34" s="67">
        <f>G34-B34</f>
        <v>65.655404</v>
      </c>
      <c r="L34" s="48">
        <f>G34/B34-1</f>
        <v>-0.9033796455363998</v>
      </c>
    </row>
    <row r="35" spans="1:12" ht="18.75" customHeight="1">
      <c r="A35" s="68" t="s">
        <v>33</v>
      </c>
      <c r="B35" s="59">
        <v>57.623000000000005</v>
      </c>
      <c r="C35" s="59">
        <f>B35/$B$10*100</f>
        <v>0.0054371415372212505</v>
      </c>
      <c r="D35" s="59">
        <f>B35/B$12*100</f>
        <v>0.04654647922177199</v>
      </c>
      <c r="E35" s="46"/>
      <c r="F35" s="47"/>
      <c r="G35" s="59">
        <v>-15.032604</v>
      </c>
      <c r="H35" s="59">
        <f>G35/$G$10*100</f>
        <v>-0.001389155192488957</v>
      </c>
      <c r="I35" s="59">
        <f>G35/G$12*100</f>
        <v>-0.01257011479033909</v>
      </c>
      <c r="J35" s="59"/>
      <c r="K35" s="59">
        <f>G35-B35</f>
        <v>-72.65560400000001</v>
      </c>
      <c r="L35" s="48">
        <f>G35/B35-1</f>
        <v>-1.2608785380837513</v>
      </c>
    </row>
    <row r="36" spans="1:12" ht="48" customHeight="1">
      <c r="A36" s="70" t="s">
        <v>34</v>
      </c>
      <c r="B36" s="59">
        <v>5960.934999</v>
      </c>
      <c r="C36" s="59">
        <f>B36/$B$10*100</f>
        <v>0.5624567843350539</v>
      </c>
      <c r="D36" s="59">
        <f>B36/B$12*100</f>
        <v>4.815100516691024</v>
      </c>
      <c r="E36" s="59"/>
      <c r="F36" s="59"/>
      <c r="G36" s="59">
        <v>7584.8535520000005</v>
      </c>
      <c r="H36" s="59">
        <f>G36/$G$10*100</f>
        <v>0.7009124098545475</v>
      </c>
      <c r="I36" s="59">
        <f>G36/G$12*100</f>
        <v>6.342379524967942</v>
      </c>
      <c r="J36" s="59"/>
      <c r="K36" s="59">
        <f>G36-B36</f>
        <v>1623.9185530000004</v>
      </c>
      <c r="L36" s="48">
        <f>G36/B36-1</f>
        <v>0.27242681781841727</v>
      </c>
    </row>
    <row r="37" spans="1:12" ht="10.5" customHeight="1">
      <c r="A37" s="71"/>
      <c r="B37" s="46"/>
      <c r="C37" s="46"/>
      <c r="D37" s="46"/>
      <c r="E37" s="46"/>
      <c r="F37" s="47"/>
      <c r="G37" s="62"/>
      <c r="H37" s="47"/>
      <c r="I37" s="47"/>
      <c r="J37" s="47"/>
      <c r="K37" s="47"/>
      <c r="L37" s="69"/>
    </row>
    <row r="38" spans="1:12" s="49" customFormat="1" ht="33" customHeight="1">
      <c r="A38" s="41" t="s">
        <v>35</v>
      </c>
      <c r="B38" s="72">
        <f>B39+B52+B53+B54+B55</f>
        <v>138502.65648319002</v>
      </c>
      <c r="C38" s="43">
        <f>B38/$B$10*100</f>
        <v>13.068714689971689</v>
      </c>
      <c r="D38" s="43">
        <f>B38/B$38*100</f>
        <v>100</v>
      </c>
      <c r="E38" s="43"/>
      <c r="F38" s="43"/>
      <c r="G38" s="72">
        <f>G39+G52+G53+G54+G55</f>
        <v>158434.67281723</v>
      </c>
      <c r="H38" s="43">
        <f aca="true" t="shared" si="4" ref="H38:H50">G38/$G$10*100</f>
        <v>14.640866506850314</v>
      </c>
      <c r="I38" s="43">
        <f aca="true" t="shared" si="5" ref="I38:I54">G38/G$38*100</f>
        <v>100</v>
      </c>
      <c r="J38" s="43"/>
      <c r="K38" s="43">
        <f>G38-B38</f>
        <v>19932.016334039974</v>
      </c>
      <c r="L38" s="44">
        <f>G38/B38-1</f>
        <v>0.1439107150732457</v>
      </c>
    </row>
    <row r="39" spans="1:12" s="49" customFormat="1" ht="19.5" customHeight="1">
      <c r="A39" s="73" t="s">
        <v>36</v>
      </c>
      <c r="B39" s="62">
        <f>B40+B41+B42+B43+B44+B51</f>
        <v>132774.39919019002</v>
      </c>
      <c r="C39" s="47">
        <f aca="true" t="shared" si="6" ref="C39:C53">B39/$B$10*100</f>
        <v>12.528212708754797</v>
      </c>
      <c r="D39" s="47">
        <f aca="true" t="shared" si="7" ref="D39:D54">B39/B$38*100</f>
        <v>95.86415348380322</v>
      </c>
      <c r="E39" s="47"/>
      <c r="F39" s="47"/>
      <c r="G39" s="62">
        <f>G40+G41+G42+G43+G44+G51</f>
        <v>152055.03770823</v>
      </c>
      <c r="H39" s="47">
        <f t="shared" si="4"/>
        <v>14.051327712516864</v>
      </c>
      <c r="I39" s="47">
        <f t="shared" si="5"/>
        <v>95.97333399592428</v>
      </c>
      <c r="J39" s="47"/>
      <c r="K39" s="47">
        <f>G39-B39</f>
        <v>19280.63851803998</v>
      </c>
      <c r="L39" s="48">
        <f>G39/B39-1</f>
        <v>0.14521352486349293</v>
      </c>
    </row>
    <row r="40" spans="1:12" ht="19.5" customHeight="1">
      <c r="A40" s="74" t="s">
        <v>37</v>
      </c>
      <c r="B40" s="67">
        <v>41805.612822</v>
      </c>
      <c r="C40" s="67">
        <f>B40/$B$10*100</f>
        <v>3.9446581046367855</v>
      </c>
      <c r="D40" s="67">
        <f t="shared" si="7"/>
        <v>30.183979053913617</v>
      </c>
      <c r="E40" s="67"/>
      <c r="F40" s="67"/>
      <c r="G40" s="75">
        <v>43992.55652599999</v>
      </c>
      <c r="H40" s="67">
        <f t="shared" si="4"/>
        <v>4.065329488421091</v>
      </c>
      <c r="I40" s="67">
        <f t="shared" si="5"/>
        <v>27.767000583735697</v>
      </c>
      <c r="J40" s="67"/>
      <c r="K40" s="67">
        <f>G40-B40</f>
        <v>2186.9437039999902</v>
      </c>
      <c r="L40" s="76">
        <f>G40/B40-1</f>
        <v>0.05231220298842554</v>
      </c>
    </row>
    <row r="41" spans="1:12" ht="17.25" customHeight="1">
      <c r="A41" s="74" t="s">
        <v>38</v>
      </c>
      <c r="B41" s="67">
        <v>18116.590138999993</v>
      </c>
      <c r="C41" s="67">
        <f t="shared" si="6"/>
        <v>1.7094296506181519</v>
      </c>
      <c r="D41" s="67">
        <f t="shared" si="7"/>
        <v>13.08031961191935</v>
      </c>
      <c r="E41" s="67"/>
      <c r="F41" s="67"/>
      <c r="G41" s="75">
        <v>21059.439002999996</v>
      </c>
      <c r="H41" s="67">
        <f t="shared" si="4"/>
        <v>1.9460919107509194</v>
      </c>
      <c r="I41" s="67">
        <f t="shared" si="5"/>
        <v>13.292190799228736</v>
      </c>
      <c r="J41" s="67"/>
      <c r="K41" s="67">
        <f>G41-B41</f>
        <v>2942.8488640000032</v>
      </c>
      <c r="L41" s="76">
        <f>G41/B41-1</f>
        <v>0.1624394459123335</v>
      </c>
    </row>
    <row r="42" spans="1:12" ht="19.5" customHeight="1">
      <c r="A42" s="74" t="s">
        <v>39</v>
      </c>
      <c r="B42" s="67">
        <v>6319.385457190001</v>
      </c>
      <c r="C42" s="67">
        <f t="shared" si="6"/>
        <v>0.596279144768576</v>
      </c>
      <c r="D42" s="67">
        <f t="shared" si="7"/>
        <v>4.562645668790462</v>
      </c>
      <c r="E42" s="67"/>
      <c r="F42" s="67"/>
      <c r="G42" s="75">
        <v>7042.04379313</v>
      </c>
      <c r="H42" s="67">
        <f t="shared" si="4"/>
        <v>0.650751639633504</v>
      </c>
      <c r="I42" s="67">
        <f t="shared" si="5"/>
        <v>4.444761785984619</v>
      </c>
      <c r="J42" s="67"/>
      <c r="K42" s="67">
        <f>G42-B42</f>
        <v>722.6583359399992</v>
      </c>
      <c r="L42" s="76">
        <f>G42/B42-1</f>
        <v>0.11435579311241106</v>
      </c>
    </row>
    <row r="43" spans="1:12" ht="19.5" customHeight="1">
      <c r="A43" s="74" t="s">
        <v>40</v>
      </c>
      <c r="B43" s="67">
        <v>3269.483</v>
      </c>
      <c r="C43" s="67">
        <f t="shared" si="6"/>
        <v>0.3084990685063039</v>
      </c>
      <c r="D43" s="67">
        <f t="shared" si="7"/>
        <v>2.360592268060082</v>
      </c>
      <c r="E43" s="67"/>
      <c r="F43" s="67"/>
      <c r="G43" s="75">
        <v>3549.1450000000004</v>
      </c>
      <c r="H43" s="67">
        <f t="shared" si="4"/>
        <v>0.32797466131923786</v>
      </c>
      <c r="I43" s="67">
        <f t="shared" si="5"/>
        <v>2.2401314919836324</v>
      </c>
      <c r="J43" s="67"/>
      <c r="K43" s="67">
        <f>G43-B43</f>
        <v>279.66200000000026</v>
      </c>
      <c r="L43" s="76">
        <f>G43/B43-1</f>
        <v>0.08553707115161635</v>
      </c>
    </row>
    <row r="44" spans="1:12" s="49" customFormat="1" ht="19.5" customHeight="1">
      <c r="A44" s="74" t="s">
        <v>41</v>
      </c>
      <c r="B44" s="75">
        <f>B45+B46+B47+B48+B50+B49</f>
        <v>63153.98009899999</v>
      </c>
      <c r="C44" s="67">
        <f t="shared" si="6"/>
        <v>5.959029006423079</v>
      </c>
      <c r="D44" s="67">
        <f t="shared" si="7"/>
        <v>45.59766700696095</v>
      </c>
      <c r="E44" s="67"/>
      <c r="F44" s="67"/>
      <c r="G44" s="75">
        <f>G45+G46+G47+G48+G50+G49</f>
        <v>76248.0842861</v>
      </c>
      <c r="H44" s="67">
        <f t="shared" si="4"/>
        <v>7.0460461942170145</v>
      </c>
      <c r="I44" s="67">
        <f t="shared" si="5"/>
        <v>48.1258823780699</v>
      </c>
      <c r="J44" s="67"/>
      <c r="K44" s="67">
        <f>G44-B44</f>
        <v>13094.104187100005</v>
      </c>
      <c r="L44" s="76">
        <f>G44/B44-1</f>
        <v>0.20733616735752403</v>
      </c>
    </row>
    <row r="45" spans="1:12" ht="31.5" customHeight="1">
      <c r="A45" s="77" t="s">
        <v>42</v>
      </c>
      <c r="B45" s="53">
        <v>554.3946150000029</v>
      </c>
      <c r="C45" s="53">
        <f t="shared" si="6"/>
        <v>0.052311090870456226</v>
      </c>
      <c r="D45" s="53">
        <f>B45/B$38*100</f>
        <v>0.4002772431063728</v>
      </c>
      <c r="E45" s="53"/>
      <c r="F45" s="53"/>
      <c r="G45" s="78">
        <v>439.04726700000174</v>
      </c>
      <c r="H45" s="53">
        <f t="shared" si="4"/>
        <v>0.04057213179440754</v>
      </c>
      <c r="I45" s="53">
        <f t="shared" si="5"/>
        <v>0.27711564595868865</v>
      </c>
      <c r="J45" s="53"/>
      <c r="K45" s="53">
        <f>G45-B45</f>
        <v>-115.34734800000115</v>
      </c>
      <c r="L45" s="54">
        <f>G45/B45-1</f>
        <v>-0.20806000794217772</v>
      </c>
    </row>
    <row r="46" spans="1:12" ht="15.75" customHeight="1">
      <c r="A46" s="79" t="s">
        <v>43</v>
      </c>
      <c r="B46" s="53">
        <v>6696.479678000001</v>
      </c>
      <c r="C46" s="80">
        <f t="shared" si="6"/>
        <v>0.6318606773408498</v>
      </c>
      <c r="D46" s="80">
        <f t="shared" si="7"/>
        <v>4.834910642174396</v>
      </c>
      <c r="E46" s="80"/>
      <c r="F46" s="80"/>
      <c r="G46" s="81">
        <v>7627.8036681</v>
      </c>
      <c r="H46" s="80">
        <f t="shared" si="4"/>
        <v>0.7048814079601531</v>
      </c>
      <c r="I46" s="80">
        <f t="shared" si="5"/>
        <v>4.814478758004837</v>
      </c>
      <c r="J46" s="80"/>
      <c r="K46" s="80">
        <f>G46-B46</f>
        <v>931.3239900999997</v>
      </c>
      <c r="L46" s="82">
        <f>G46/B46-1</f>
        <v>0.13907665443377448</v>
      </c>
    </row>
    <row r="47" spans="1:12" ht="33" customHeight="1">
      <c r="A47" s="77" t="s">
        <v>44</v>
      </c>
      <c r="B47" s="53">
        <v>114.63734499999998</v>
      </c>
      <c r="C47" s="53">
        <f t="shared" si="6"/>
        <v>0.010816852128772586</v>
      </c>
      <c r="D47" s="53">
        <f t="shared" si="7"/>
        <v>0.08276905866705413</v>
      </c>
      <c r="E47" s="47"/>
      <c r="F47" s="47"/>
      <c r="G47" s="78">
        <v>210.81065299999997</v>
      </c>
      <c r="H47" s="53">
        <f t="shared" si="4"/>
        <v>0.019480903857171897</v>
      </c>
      <c r="I47" s="53">
        <f t="shared" si="5"/>
        <v>0.13305840776607708</v>
      </c>
      <c r="J47" s="53"/>
      <c r="K47" s="53">
        <f>G47-B47</f>
        <v>96.17330799999999</v>
      </c>
      <c r="L47" s="54">
        <f>G47/B47-1</f>
        <v>0.8389352352848019</v>
      </c>
    </row>
    <row r="48" spans="1:12" ht="17.25" customHeight="1">
      <c r="A48" s="79" t="s">
        <v>45</v>
      </c>
      <c r="B48" s="53">
        <v>46610.31385199999</v>
      </c>
      <c r="C48" s="80">
        <f>B48/$B$10*100</f>
        <v>4.398015957302261</v>
      </c>
      <c r="D48" s="80">
        <f t="shared" si="7"/>
        <v>33.65301073316024</v>
      </c>
      <c r="E48" s="80"/>
      <c r="F48" s="80"/>
      <c r="G48" s="81">
        <v>56830.073446999995</v>
      </c>
      <c r="H48" s="80">
        <f>G48/$G$10*100</f>
        <v>5.251637814608091</v>
      </c>
      <c r="I48" s="80">
        <f t="shared" si="5"/>
        <v>35.869719952373735</v>
      </c>
      <c r="J48" s="80"/>
      <c r="K48" s="80">
        <f>G48-B48</f>
        <v>10219.759595000003</v>
      </c>
      <c r="L48" s="82">
        <f>G48/B48-1</f>
        <v>0.2192596176771182</v>
      </c>
    </row>
    <row r="49" spans="1:12" ht="48" customHeight="1">
      <c r="A49" s="83" t="s">
        <v>46</v>
      </c>
      <c r="B49" s="81">
        <v>6793.869608999999</v>
      </c>
      <c r="C49" s="80">
        <f>B49/$B$10*100</f>
        <v>0.6410501127945264</v>
      </c>
      <c r="D49" s="80">
        <f>B49/B$38*100</f>
        <v>4.905226933192121</v>
      </c>
      <c r="E49" s="80"/>
      <c r="F49" s="80"/>
      <c r="G49" s="81">
        <v>8626.729251</v>
      </c>
      <c r="H49" s="80">
        <f t="shared" si="4"/>
        <v>0.7971916065388952</v>
      </c>
      <c r="I49" s="80">
        <f t="shared" si="5"/>
        <v>5.444975583691698</v>
      </c>
      <c r="J49" s="80"/>
      <c r="K49" s="80">
        <f>G49-B49</f>
        <v>1832.8596420000013</v>
      </c>
      <c r="L49" s="82">
        <f>G49/B49-1</f>
        <v>0.2697813981551793</v>
      </c>
    </row>
    <row r="50" spans="1:12" ht="19.5" customHeight="1">
      <c r="A50" s="84" t="s">
        <v>47</v>
      </c>
      <c r="B50" s="53">
        <v>2384.285</v>
      </c>
      <c r="C50" s="53">
        <f t="shared" si="6"/>
        <v>0.22497431598621329</v>
      </c>
      <c r="D50" s="53">
        <f t="shared" si="7"/>
        <v>1.7214723966607666</v>
      </c>
      <c r="E50" s="53"/>
      <c r="F50" s="53"/>
      <c r="G50" s="78">
        <v>2513.6200000000003</v>
      </c>
      <c r="H50" s="53">
        <f t="shared" si="4"/>
        <v>0.23228232945829563</v>
      </c>
      <c r="I50" s="53">
        <f t="shared" si="5"/>
        <v>1.5865340302748683</v>
      </c>
      <c r="J50" s="53"/>
      <c r="K50" s="53">
        <f>G50-B50</f>
        <v>129.3350000000005</v>
      </c>
      <c r="L50" s="54">
        <f>G50/B50-1</f>
        <v>0.05424477359040569</v>
      </c>
    </row>
    <row r="51" spans="1:12" ht="31.5" customHeight="1">
      <c r="A51" s="85" t="s">
        <v>48</v>
      </c>
      <c r="B51" s="86">
        <v>109.34767300000001</v>
      </c>
      <c r="C51" s="86">
        <f>B51/$B$10*100</f>
        <v>0.010317733801898318</v>
      </c>
      <c r="D51" s="67">
        <f t="shared" si="7"/>
        <v>0.0789498741587469</v>
      </c>
      <c r="E51" s="67"/>
      <c r="F51" s="67"/>
      <c r="G51" s="75">
        <v>163.76909999999998</v>
      </c>
      <c r="H51" s="67">
        <f>G51/$G$10*100</f>
        <v>0.01513381817509749</v>
      </c>
      <c r="I51" s="67">
        <f t="shared" si="5"/>
        <v>0.1033669569216858</v>
      </c>
      <c r="J51" s="67"/>
      <c r="K51" s="67">
        <f>G51-B51</f>
        <v>54.421426999999966</v>
      </c>
      <c r="L51" s="87">
        <f>G51/B51-1</f>
        <v>0.4976916792733208</v>
      </c>
    </row>
    <row r="52" spans="1:12" s="49" customFormat="1" ht="19.5" customHeight="1">
      <c r="A52" s="73" t="s">
        <v>49</v>
      </c>
      <c r="B52" s="88">
        <v>6227.733719</v>
      </c>
      <c r="C52" s="67">
        <f>B52/$B$10*100</f>
        <v>0.5876311487830949</v>
      </c>
      <c r="D52" s="67">
        <f t="shared" si="7"/>
        <v>4.496472397809825</v>
      </c>
      <c r="E52" s="67"/>
      <c r="F52" s="67"/>
      <c r="G52" s="75">
        <v>7443.981533999999</v>
      </c>
      <c r="H52" s="67">
        <f>G52/$G$10*100</f>
        <v>0.6878944992330012</v>
      </c>
      <c r="I52" s="67">
        <f t="shared" si="5"/>
        <v>4.698454827869254</v>
      </c>
      <c r="J52" s="67"/>
      <c r="K52" s="67">
        <f>G52-B52</f>
        <v>1216.2478149999988</v>
      </c>
      <c r="L52" s="76">
        <f>G52/B52-1</f>
        <v>0.19529541079917823</v>
      </c>
    </row>
    <row r="53" spans="1:12" ht="19.5" customHeight="1">
      <c r="A53" s="73" t="s">
        <v>31</v>
      </c>
      <c r="B53" s="88">
        <v>0</v>
      </c>
      <c r="C53" s="67">
        <f t="shared" si="6"/>
        <v>0</v>
      </c>
      <c r="D53" s="67">
        <f t="shared" si="7"/>
        <v>0</v>
      </c>
      <c r="E53" s="67"/>
      <c r="F53" s="67"/>
      <c r="G53" s="75">
        <v>0</v>
      </c>
      <c r="H53" s="67">
        <f>G53/$G$10*100</f>
        <v>0</v>
      </c>
      <c r="I53" s="67">
        <f t="shared" si="5"/>
        <v>0</v>
      </c>
      <c r="J53" s="67"/>
      <c r="K53" s="67">
        <f>G53-B53</f>
        <v>0</v>
      </c>
      <c r="L53" s="76"/>
    </row>
    <row r="54" spans="1:12" s="49" customFormat="1" ht="32.25" customHeight="1">
      <c r="A54" s="89" t="s">
        <v>50</v>
      </c>
      <c r="B54" s="86">
        <v>-499.47642599999995</v>
      </c>
      <c r="C54" s="67">
        <f>B54/$B$10*100</f>
        <v>-0.04712916756620474</v>
      </c>
      <c r="D54" s="67">
        <f t="shared" si="7"/>
        <v>-0.36062588161305126</v>
      </c>
      <c r="E54" s="67"/>
      <c r="F54" s="67"/>
      <c r="G54" s="75">
        <v>-1064.3464250000002</v>
      </c>
      <c r="H54" s="67">
        <f>G54/$G$10*100</f>
        <v>-0.0983557048995509</v>
      </c>
      <c r="I54" s="67">
        <f t="shared" si="5"/>
        <v>-0.6717888237935321</v>
      </c>
      <c r="J54" s="67"/>
      <c r="K54" s="67">
        <f>G54-B54</f>
        <v>-564.8699990000002</v>
      </c>
      <c r="L54" s="76">
        <f>G54/B54-1</f>
        <v>1.1309242430592716</v>
      </c>
    </row>
    <row r="55" spans="1:12" s="49" customFormat="1" ht="7.5" customHeight="1">
      <c r="A55" s="90"/>
      <c r="B55" s="91"/>
      <c r="C55" s="47"/>
      <c r="D55" s="47"/>
      <c r="E55" s="47"/>
      <c r="F55" s="47"/>
      <c r="G55" s="62"/>
      <c r="H55" s="47"/>
      <c r="I55" s="47"/>
      <c r="J55" s="47"/>
      <c r="K55" s="67">
        <f>G55-B55</f>
        <v>0</v>
      </c>
      <c r="L55" s="76"/>
    </row>
    <row r="56" spans="1:12" s="35" customFormat="1" ht="21" customHeight="1" thickBot="1">
      <c r="A56" s="92" t="s">
        <v>51</v>
      </c>
      <c r="B56" s="93">
        <f>B12-B38</f>
        <v>-14705.967746639988</v>
      </c>
      <c r="C56" s="94">
        <f>B56/$B$10*100</f>
        <v>-1.387613072562905</v>
      </c>
      <c r="D56" s="93">
        <v>0</v>
      </c>
      <c r="E56" s="93"/>
      <c r="F56" s="95"/>
      <c r="G56" s="93">
        <f>G12-G38</f>
        <v>-38844.643205459986</v>
      </c>
      <c r="H56" s="94">
        <f>G56/$G$10*100</f>
        <v>-3.589613470111075</v>
      </c>
      <c r="I56" s="96">
        <v>0</v>
      </c>
      <c r="J56" s="95"/>
      <c r="K56" s="93">
        <f>G56-B56</f>
        <v>-24138.67545882</v>
      </c>
      <c r="L56" s="97"/>
    </row>
    <row r="57" spans="1:12" s="35" customFormat="1" ht="21" customHeight="1">
      <c r="A57" s="98"/>
      <c r="B57" s="67"/>
      <c r="C57" s="99"/>
      <c r="D57" s="67"/>
      <c r="E57" s="67"/>
      <c r="F57" s="80"/>
      <c r="G57" s="67"/>
      <c r="H57" s="99"/>
      <c r="I57" s="86"/>
      <c r="J57" s="80"/>
      <c r="K57" s="67"/>
      <c r="L57" s="48"/>
    </row>
    <row r="58" spans="7:11" ht="19.5" customHeight="1">
      <c r="G58" s="100"/>
      <c r="H58" s="100"/>
      <c r="I58" s="100"/>
      <c r="J58" s="100"/>
      <c r="K58" s="100"/>
    </row>
    <row r="59" spans="7:11" ht="19.5" customHeight="1">
      <c r="G59" s="100"/>
      <c r="H59" s="100"/>
      <c r="I59" s="100"/>
      <c r="J59" s="100"/>
      <c r="K59" s="100"/>
    </row>
    <row r="60" spans="7:11" ht="19.5" customHeight="1">
      <c r="G60" s="100"/>
      <c r="H60" s="100"/>
      <c r="I60" s="100"/>
      <c r="J60" s="100"/>
      <c r="K60" s="100"/>
    </row>
    <row r="61" spans="7:11" ht="19.5" customHeight="1">
      <c r="G61" s="100"/>
      <c r="H61" s="100"/>
      <c r="I61" s="100"/>
      <c r="J61" s="100"/>
      <c r="K61" s="100"/>
    </row>
    <row r="62" spans="7:11" ht="19.5" customHeight="1">
      <c r="G62" s="100"/>
      <c r="H62" s="100"/>
      <c r="I62" s="100"/>
      <c r="J62" s="100"/>
      <c r="K62" s="100"/>
    </row>
    <row r="63" spans="7:11" ht="19.5" customHeight="1">
      <c r="G63" s="100"/>
      <c r="H63" s="100"/>
      <c r="I63" s="100"/>
      <c r="J63" s="100"/>
      <c r="K63" s="100"/>
    </row>
    <row r="64" spans="7:11" ht="19.5" customHeight="1">
      <c r="G64" s="100"/>
      <c r="H64" s="100"/>
      <c r="I64" s="100"/>
      <c r="J64" s="100"/>
      <c r="K64" s="100"/>
    </row>
    <row r="65" spans="7:11" ht="19.5" customHeight="1">
      <c r="G65" s="100"/>
      <c r="H65" s="100"/>
      <c r="I65" s="100"/>
      <c r="J65" s="100"/>
      <c r="K65" s="100"/>
    </row>
    <row r="66" spans="7:11" ht="19.5" customHeight="1">
      <c r="G66" s="100"/>
      <c r="H66" s="100"/>
      <c r="I66" s="100"/>
      <c r="J66" s="100"/>
      <c r="K66" s="100"/>
    </row>
    <row r="67" spans="7:11" ht="19.5" customHeight="1">
      <c r="G67" s="100"/>
      <c r="H67" s="100"/>
      <c r="I67" s="100"/>
      <c r="J67" s="100"/>
      <c r="K67" s="100"/>
    </row>
    <row r="68" spans="7:11" ht="19.5" customHeight="1">
      <c r="G68" s="100"/>
      <c r="H68" s="100"/>
      <c r="I68" s="100"/>
      <c r="J68" s="100"/>
      <c r="K68" s="100"/>
    </row>
    <row r="69" spans="7:11" ht="19.5" customHeight="1">
      <c r="G69" s="100"/>
      <c r="H69" s="100"/>
      <c r="I69" s="100"/>
      <c r="J69" s="100"/>
      <c r="K69" s="100"/>
    </row>
    <row r="70" spans="7:11" ht="19.5" customHeight="1">
      <c r="G70" s="100"/>
      <c r="H70" s="100"/>
      <c r="I70" s="100"/>
      <c r="J70" s="100"/>
      <c r="K70" s="100"/>
    </row>
    <row r="71" spans="7:11" ht="19.5" customHeight="1">
      <c r="G71" s="100"/>
      <c r="H71" s="100"/>
      <c r="I71" s="100"/>
      <c r="J71" s="100"/>
      <c r="K71" s="100"/>
    </row>
    <row r="72" spans="7:11" ht="19.5" customHeight="1">
      <c r="G72" s="100"/>
      <c r="H72" s="100"/>
      <c r="I72" s="100"/>
      <c r="J72" s="100"/>
      <c r="K72" s="100"/>
    </row>
    <row r="73" spans="7:11" ht="19.5" customHeight="1">
      <c r="G73" s="100"/>
      <c r="H73" s="100"/>
      <c r="I73" s="100"/>
      <c r="J73" s="100"/>
      <c r="K73" s="100"/>
    </row>
    <row r="74" spans="7:11" ht="19.5" customHeight="1">
      <c r="G74" s="100"/>
      <c r="H74" s="100"/>
      <c r="I74" s="100"/>
      <c r="J74" s="100"/>
      <c r="K74" s="100"/>
    </row>
    <row r="75" spans="7:11" ht="19.5" customHeight="1">
      <c r="G75" s="100"/>
      <c r="H75" s="100"/>
      <c r="I75" s="100"/>
      <c r="J75" s="100"/>
      <c r="K75" s="100"/>
    </row>
    <row r="76" spans="7:11" ht="19.5" customHeight="1">
      <c r="G76" s="100"/>
      <c r="H76" s="100"/>
      <c r="I76" s="100"/>
      <c r="J76" s="100"/>
      <c r="K76" s="100"/>
    </row>
    <row r="77" spans="7:11" ht="19.5" customHeight="1">
      <c r="G77" s="100"/>
      <c r="H77" s="100"/>
      <c r="I77" s="100"/>
      <c r="J77" s="100"/>
      <c r="K77" s="100"/>
    </row>
    <row r="78" spans="7:11" ht="19.5" customHeight="1">
      <c r="G78" s="100"/>
      <c r="H78" s="100"/>
      <c r="I78" s="100"/>
      <c r="J78" s="100"/>
      <c r="K78" s="100"/>
    </row>
    <row r="79" spans="7:11" ht="19.5" customHeight="1">
      <c r="G79" s="100"/>
      <c r="H79" s="100"/>
      <c r="I79" s="100"/>
      <c r="J79" s="100"/>
      <c r="K79" s="100"/>
    </row>
    <row r="80" spans="7:11" ht="19.5" customHeight="1">
      <c r="G80" s="100"/>
      <c r="H80" s="100"/>
      <c r="I80" s="100"/>
      <c r="J80" s="100"/>
      <c r="K80" s="100"/>
    </row>
    <row r="81" spans="7:11" ht="19.5" customHeight="1">
      <c r="G81" s="100"/>
      <c r="H81" s="100"/>
      <c r="I81" s="100"/>
      <c r="J81" s="100"/>
      <c r="K81" s="100"/>
    </row>
    <row r="82" spans="7:11" ht="19.5" customHeight="1">
      <c r="G82" s="100"/>
      <c r="H82" s="100"/>
      <c r="I82" s="100"/>
      <c r="J82" s="100"/>
      <c r="K82" s="100"/>
    </row>
    <row r="83" spans="7:11" ht="19.5" customHeight="1">
      <c r="G83" s="100"/>
      <c r="H83" s="100"/>
      <c r="I83" s="100"/>
      <c r="J83" s="100"/>
      <c r="K83" s="100"/>
    </row>
    <row r="84" spans="7:11" ht="19.5" customHeight="1">
      <c r="G84" s="100"/>
      <c r="H84" s="100"/>
      <c r="I84" s="100"/>
      <c r="J84" s="100"/>
      <c r="K84" s="100"/>
    </row>
    <row r="85" spans="7:11" ht="19.5" customHeight="1">
      <c r="G85" s="100"/>
      <c r="H85" s="100"/>
      <c r="I85" s="100"/>
      <c r="J85" s="100"/>
      <c r="K85" s="100"/>
    </row>
    <row r="86" spans="7:11" ht="19.5" customHeight="1">
      <c r="G86" s="100"/>
      <c r="H86" s="100"/>
      <c r="I86" s="100"/>
      <c r="J86" s="100"/>
      <c r="K86" s="100"/>
    </row>
    <row r="87" spans="7:11" ht="19.5" customHeight="1">
      <c r="G87" s="100"/>
      <c r="H87" s="100"/>
      <c r="I87" s="100"/>
      <c r="J87" s="100"/>
      <c r="K87" s="100"/>
    </row>
    <row r="88" spans="7:11" ht="19.5" customHeight="1">
      <c r="G88" s="100"/>
      <c r="H88" s="100"/>
      <c r="I88" s="100"/>
      <c r="J88" s="100"/>
      <c r="K88" s="100"/>
    </row>
    <row r="89" spans="7:11" ht="19.5" customHeight="1">
      <c r="G89" s="100"/>
      <c r="H89" s="100"/>
      <c r="I89" s="100"/>
      <c r="J89" s="100"/>
      <c r="K89" s="100"/>
    </row>
    <row r="90" spans="7:11" ht="19.5" customHeight="1">
      <c r="G90" s="100"/>
      <c r="H90" s="100"/>
      <c r="I90" s="100"/>
      <c r="J90" s="100"/>
      <c r="K90" s="100"/>
    </row>
    <row r="91" spans="7:11" ht="19.5" customHeight="1">
      <c r="G91" s="100"/>
      <c r="H91" s="100"/>
      <c r="I91" s="100"/>
      <c r="J91" s="100"/>
      <c r="K91" s="100"/>
    </row>
    <row r="92" spans="7:11" ht="19.5" customHeight="1">
      <c r="G92" s="100"/>
      <c r="H92" s="100"/>
      <c r="I92" s="100"/>
      <c r="J92" s="100"/>
      <c r="K92" s="100"/>
    </row>
    <row r="93" spans="7:11" ht="19.5" customHeight="1">
      <c r="G93" s="100"/>
      <c r="H93" s="100"/>
      <c r="I93" s="100"/>
      <c r="J93" s="100"/>
      <c r="K93" s="100"/>
    </row>
    <row r="94" spans="7:11" ht="19.5" customHeight="1">
      <c r="G94" s="100"/>
      <c r="H94" s="100"/>
      <c r="I94" s="100"/>
      <c r="J94" s="100"/>
      <c r="K94" s="100"/>
    </row>
    <row r="95" spans="7:11" ht="19.5" customHeight="1">
      <c r="G95" s="100"/>
      <c r="H95" s="100"/>
      <c r="I95" s="100"/>
      <c r="J95" s="100"/>
      <c r="K95" s="100"/>
    </row>
    <row r="96" spans="7:11" ht="19.5" customHeight="1">
      <c r="G96" s="100"/>
      <c r="H96" s="100"/>
      <c r="I96" s="100"/>
      <c r="J96" s="100"/>
      <c r="K96" s="100"/>
    </row>
    <row r="97" spans="7:11" ht="19.5" customHeight="1">
      <c r="G97" s="100"/>
      <c r="H97" s="100"/>
      <c r="I97" s="100"/>
      <c r="J97" s="100"/>
      <c r="K97" s="100"/>
    </row>
    <row r="98" spans="7:11" ht="19.5" customHeight="1">
      <c r="G98" s="100"/>
      <c r="H98" s="100"/>
      <c r="I98" s="100"/>
      <c r="J98" s="100"/>
      <c r="K98" s="100"/>
    </row>
    <row r="99" spans="7:11" ht="19.5" customHeight="1">
      <c r="G99" s="100"/>
      <c r="H99" s="100"/>
      <c r="I99" s="100"/>
      <c r="J99" s="100"/>
      <c r="K99" s="100"/>
    </row>
    <row r="100" spans="7:11" ht="19.5" customHeight="1">
      <c r="G100" s="100"/>
      <c r="H100" s="100"/>
      <c r="I100" s="100"/>
      <c r="J100" s="100"/>
      <c r="K100" s="100"/>
    </row>
    <row r="101" spans="7:11" ht="19.5" customHeight="1">
      <c r="G101" s="100"/>
      <c r="H101" s="100"/>
      <c r="I101" s="100"/>
      <c r="J101" s="100"/>
      <c r="K101" s="100"/>
    </row>
    <row r="102" spans="7:11" ht="19.5" customHeight="1">
      <c r="G102" s="100"/>
      <c r="H102" s="100"/>
      <c r="I102" s="100"/>
      <c r="J102" s="100"/>
      <c r="K102" s="100"/>
    </row>
    <row r="103" spans="7:11" ht="19.5" customHeight="1">
      <c r="G103" s="100"/>
      <c r="H103" s="100"/>
      <c r="I103" s="100"/>
      <c r="J103" s="100"/>
      <c r="K103" s="100"/>
    </row>
    <row r="104" spans="7:11" ht="19.5" customHeight="1">
      <c r="G104" s="100"/>
      <c r="H104" s="100"/>
      <c r="I104" s="100"/>
      <c r="J104" s="100"/>
      <c r="K104" s="100"/>
    </row>
    <row r="105" spans="7:11" ht="19.5" customHeight="1">
      <c r="G105" s="100"/>
      <c r="H105" s="100"/>
      <c r="I105" s="100"/>
      <c r="J105" s="100"/>
      <c r="K105" s="100"/>
    </row>
    <row r="106" spans="7:11" ht="19.5" customHeight="1">
      <c r="G106" s="100"/>
      <c r="H106" s="100"/>
      <c r="I106" s="100"/>
      <c r="J106" s="100"/>
      <c r="K106" s="100"/>
    </row>
    <row r="107" spans="7:11" ht="19.5" customHeight="1">
      <c r="G107" s="100"/>
      <c r="H107" s="100"/>
      <c r="I107" s="100"/>
      <c r="J107" s="100"/>
      <c r="K107" s="100"/>
    </row>
    <row r="108" spans="7:11" ht="19.5" customHeight="1">
      <c r="G108" s="100"/>
      <c r="H108" s="100"/>
      <c r="I108" s="100"/>
      <c r="J108" s="100"/>
      <c r="K108" s="100"/>
    </row>
    <row r="109" spans="7:11" ht="19.5" customHeight="1">
      <c r="G109" s="100"/>
      <c r="H109" s="100"/>
      <c r="I109" s="100"/>
      <c r="J109" s="100"/>
      <c r="K109" s="100"/>
    </row>
    <row r="110" spans="7:11" ht="19.5" customHeight="1">
      <c r="G110" s="100"/>
      <c r="H110" s="100"/>
      <c r="I110" s="100"/>
      <c r="J110" s="100"/>
      <c r="K110" s="100"/>
    </row>
    <row r="111" spans="7:11" ht="19.5" customHeight="1">
      <c r="G111" s="100"/>
      <c r="H111" s="100"/>
      <c r="I111" s="100"/>
      <c r="J111" s="100"/>
      <c r="K111" s="100"/>
    </row>
    <row r="112" spans="7:11" ht="19.5" customHeight="1">
      <c r="G112" s="100"/>
      <c r="H112" s="100"/>
      <c r="I112" s="100"/>
      <c r="J112" s="100"/>
      <c r="K112" s="100"/>
    </row>
    <row r="113" spans="7:11" ht="19.5" customHeight="1">
      <c r="G113" s="100"/>
      <c r="H113" s="100"/>
      <c r="I113" s="100"/>
      <c r="J113" s="100"/>
      <c r="K113" s="100"/>
    </row>
    <row r="114" spans="7:11" ht="19.5" customHeight="1">
      <c r="G114" s="100"/>
      <c r="H114" s="100"/>
      <c r="I114" s="100"/>
      <c r="J114" s="100"/>
      <c r="K114" s="100"/>
    </row>
    <row r="115" spans="7:11" ht="19.5" customHeight="1">
      <c r="G115" s="100"/>
      <c r="H115" s="100"/>
      <c r="I115" s="100"/>
      <c r="J115" s="100"/>
      <c r="K115" s="100"/>
    </row>
    <row r="116" spans="7:11" ht="19.5" customHeight="1">
      <c r="G116" s="100"/>
      <c r="H116" s="100"/>
      <c r="I116" s="100"/>
      <c r="J116" s="100"/>
      <c r="K116" s="100"/>
    </row>
    <row r="117" spans="7:11" ht="19.5" customHeight="1">
      <c r="G117" s="100"/>
      <c r="H117" s="100"/>
      <c r="I117" s="100"/>
      <c r="J117" s="100"/>
      <c r="K117" s="100"/>
    </row>
    <row r="118" spans="7:11" ht="19.5" customHeight="1">
      <c r="G118" s="100"/>
      <c r="H118" s="100"/>
      <c r="I118" s="100"/>
      <c r="J118" s="100"/>
      <c r="K118" s="100"/>
    </row>
    <row r="119" spans="7:11" ht="19.5" customHeight="1">
      <c r="G119" s="100"/>
      <c r="H119" s="100"/>
      <c r="I119" s="100"/>
      <c r="J119" s="100"/>
      <c r="K119" s="100"/>
    </row>
    <row r="120" spans="7:11" ht="19.5" customHeight="1">
      <c r="G120" s="100"/>
      <c r="H120" s="100"/>
      <c r="I120" s="100"/>
      <c r="J120" s="100"/>
      <c r="K120" s="100"/>
    </row>
    <row r="121" spans="7:11" ht="19.5" customHeight="1">
      <c r="G121" s="100"/>
      <c r="H121" s="100"/>
      <c r="I121" s="100"/>
      <c r="J121" s="100"/>
      <c r="K121" s="100"/>
    </row>
    <row r="122" spans="7:11" ht="19.5" customHeight="1">
      <c r="G122" s="100"/>
      <c r="H122" s="100"/>
      <c r="I122" s="100"/>
      <c r="J122" s="100"/>
      <c r="K122" s="100"/>
    </row>
    <row r="123" spans="7:11" ht="19.5" customHeight="1">
      <c r="G123" s="100"/>
      <c r="H123" s="100"/>
      <c r="I123" s="100"/>
      <c r="J123" s="100"/>
      <c r="K123" s="100"/>
    </row>
    <row r="124" spans="7:11" ht="19.5" customHeight="1">
      <c r="G124" s="100"/>
      <c r="H124" s="100"/>
      <c r="I124" s="100"/>
      <c r="J124" s="100"/>
      <c r="K124" s="100"/>
    </row>
    <row r="125" spans="7:11" ht="19.5" customHeight="1">
      <c r="G125" s="100"/>
      <c r="H125" s="100"/>
      <c r="I125" s="100"/>
      <c r="J125" s="100"/>
      <c r="K125" s="100"/>
    </row>
    <row r="126" spans="7:11" ht="19.5" customHeight="1">
      <c r="G126" s="100"/>
      <c r="H126" s="100"/>
      <c r="I126" s="100"/>
      <c r="J126" s="100"/>
      <c r="K126" s="100"/>
    </row>
    <row r="127" spans="7:11" ht="19.5" customHeight="1">
      <c r="G127" s="100"/>
      <c r="H127" s="100"/>
      <c r="I127" s="100"/>
      <c r="J127" s="100"/>
      <c r="K127" s="100"/>
    </row>
    <row r="128" spans="7:11" ht="19.5" customHeight="1">
      <c r="G128" s="100"/>
      <c r="H128" s="100"/>
      <c r="I128" s="100"/>
      <c r="J128" s="100"/>
      <c r="K128" s="100"/>
    </row>
    <row r="129" spans="7:11" ht="19.5" customHeight="1">
      <c r="G129" s="100"/>
      <c r="H129" s="100"/>
      <c r="I129" s="100"/>
      <c r="J129" s="100"/>
      <c r="K129" s="100"/>
    </row>
    <row r="130" spans="7:11" ht="19.5" customHeight="1">
      <c r="G130" s="100"/>
      <c r="H130" s="100"/>
      <c r="I130" s="100"/>
      <c r="J130" s="100"/>
      <c r="K130" s="100"/>
    </row>
    <row r="131" spans="7:11" ht="19.5" customHeight="1">
      <c r="G131" s="100"/>
      <c r="H131" s="100"/>
      <c r="I131" s="100"/>
      <c r="J131" s="100"/>
      <c r="K131" s="100"/>
    </row>
    <row r="132" spans="7:11" ht="19.5" customHeight="1">
      <c r="G132" s="100"/>
      <c r="H132" s="100"/>
      <c r="I132" s="100"/>
      <c r="J132" s="100"/>
      <c r="K132" s="100"/>
    </row>
    <row r="133" spans="7:11" ht="19.5" customHeight="1">
      <c r="G133" s="100"/>
      <c r="H133" s="100"/>
      <c r="I133" s="100"/>
      <c r="J133" s="100"/>
      <c r="K133" s="100"/>
    </row>
    <row r="134" spans="7:11" ht="19.5" customHeight="1">
      <c r="G134" s="100"/>
      <c r="H134" s="100"/>
      <c r="I134" s="100"/>
      <c r="J134" s="100"/>
      <c r="K134" s="100"/>
    </row>
    <row r="135" spans="7:11" ht="19.5" customHeight="1">
      <c r="G135" s="100"/>
      <c r="H135" s="100"/>
      <c r="I135" s="100"/>
      <c r="J135" s="100"/>
      <c r="K135" s="100"/>
    </row>
    <row r="136" spans="7:11" ht="19.5" customHeight="1">
      <c r="G136" s="100"/>
      <c r="H136" s="100"/>
      <c r="I136" s="100"/>
      <c r="J136" s="100"/>
      <c r="K136" s="100"/>
    </row>
    <row r="137" spans="7:11" ht="19.5" customHeight="1">
      <c r="G137" s="100"/>
      <c r="H137" s="100"/>
      <c r="I137" s="100"/>
      <c r="J137" s="100"/>
      <c r="K137" s="100"/>
    </row>
    <row r="138" spans="7:11" ht="19.5" customHeight="1">
      <c r="G138" s="100"/>
      <c r="H138" s="100"/>
      <c r="I138" s="100"/>
      <c r="J138" s="100"/>
      <c r="K138" s="100"/>
    </row>
    <row r="139" spans="7:11" ht="19.5" customHeight="1">
      <c r="G139" s="100"/>
      <c r="H139" s="100"/>
      <c r="I139" s="100"/>
      <c r="J139" s="100"/>
      <c r="K139" s="100"/>
    </row>
    <row r="140" spans="7:11" ht="19.5" customHeight="1">
      <c r="G140" s="100"/>
      <c r="H140" s="100"/>
      <c r="I140" s="100"/>
      <c r="J140" s="100"/>
      <c r="K140" s="100"/>
    </row>
    <row r="141" spans="7:11" ht="19.5" customHeight="1">
      <c r="G141" s="100"/>
      <c r="H141" s="100"/>
      <c r="I141" s="100"/>
      <c r="J141" s="100"/>
      <c r="K141" s="100"/>
    </row>
    <row r="142" spans="7:11" ht="19.5" customHeight="1">
      <c r="G142" s="100"/>
      <c r="H142" s="100"/>
      <c r="I142" s="100"/>
      <c r="J142" s="100"/>
      <c r="K142" s="100"/>
    </row>
    <row r="143" spans="7:11" ht="19.5" customHeight="1">
      <c r="G143" s="100"/>
      <c r="H143" s="100"/>
      <c r="I143" s="100"/>
      <c r="J143" s="100"/>
      <c r="K143" s="100"/>
    </row>
    <row r="144" spans="7:11" ht="19.5" customHeight="1">
      <c r="G144" s="100"/>
      <c r="H144" s="100"/>
      <c r="I144" s="100"/>
      <c r="J144" s="100"/>
      <c r="K144" s="100"/>
    </row>
    <row r="145" spans="7:11" ht="19.5" customHeight="1">
      <c r="G145" s="100"/>
      <c r="H145" s="100"/>
      <c r="I145" s="100"/>
      <c r="J145" s="100"/>
      <c r="K145" s="100"/>
    </row>
    <row r="146" spans="7:11" ht="19.5" customHeight="1">
      <c r="G146" s="100"/>
      <c r="H146" s="100"/>
      <c r="I146" s="100"/>
      <c r="J146" s="100"/>
      <c r="K146" s="100"/>
    </row>
    <row r="147" spans="7:11" ht="19.5" customHeight="1">
      <c r="G147" s="100"/>
      <c r="H147" s="100"/>
      <c r="I147" s="100"/>
      <c r="J147" s="100"/>
      <c r="K147" s="100"/>
    </row>
    <row r="148" spans="7:11" ht="19.5" customHeight="1">
      <c r="G148" s="100"/>
      <c r="H148" s="100"/>
      <c r="I148" s="100"/>
      <c r="J148" s="100"/>
      <c r="K148" s="100"/>
    </row>
    <row r="149" spans="7:11" ht="19.5" customHeight="1">
      <c r="G149" s="100"/>
      <c r="H149" s="100"/>
      <c r="I149" s="100"/>
      <c r="J149" s="100"/>
      <c r="K149" s="100"/>
    </row>
    <row r="150" spans="7:11" ht="19.5" customHeight="1">
      <c r="G150" s="100"/>
      <c r="H150" s="100"/>
      <c r="I150" s="100"/>
      <c r="J150" s="100"/>
      <c r="K150" s="100"/>
    </row>
    <row r="151" spans="7:11" ht="19.5" customHeight="1">
      <c r="G151" s="100"/>
      <c r="H151" s="100"/>
      <c r="I151" s="100"/>
      <c r="J151" s="100"/>
      <c r="K151" s="100"/>
    </row>
    <row r="152" spans="7:11" ht="19.5" customHeight="1">
      <c r="G152" s="100"/>
      <c r="H152" s="100"/>
      <c r="I152" s="100"/>
      <c r="J152" s="100"/>
      <c r="K152" s="100"/>
    </row>
    <row r="153" spans="7:11" ht="19.5" customHeight="1">
      <c r="G153" s="100"/>
      <c r="H153" s="100"/>
      <c r="I153" s="100"/>
      <c r="J153" s="100"/>
      <c r="K153" s="100"/>
    </row>
    <row r="154" spans="7:11" ht="19.5" customHeight="1">
      <c r="G154" s="100"/>
      <c r="H154" s="100"/>
      <c r="I154" s="100"/>
      <c r="J154" s="100"/>
      <c r="K154" s="100"/>
    </row>
    <row r="155" spans="7:11" ht="19.5" customHeight="1">
      <c r="G155" s="100"/>
      <c r="H155" s="100"/>
      <c r="I155" s="100"/>
      <c r="J155" s="100"/>
      <c r="K155" s="100"/>
    </row>
    <row r="156" spans="7:11" ht="19.5" customHeight="1">
      <c r="G156" s="100"/>
      <c r="H156" s="100"/>
      <c r="I156" s="100"/>
      <c r="J156" s="100"/>
      <c r="K156" s="100"/>
    </row>
    <row r="157" spans="7:11" ht="19.5" customHeight="1">
      <c r="G157" s="100"/>
      <c r="H157" s="100"/>
      <c r="I157" s="100"/>
      <c r="J157" s="100"/>
      <c r="K157" s="100"/>
    </row>
    <row r="158" spans="7:11" ht="19.5" customHeight="1">
      <c r="G158" s="100"/>
      <c r="H158" s="100"/>
      <c r="I158" s="100"/>
      <c r="J158" s="100"/>
      <c r="K158" s="100"/>
    </row>
    <row r="159" spans="7:11" ht="19.5" customHeight="1">
      <c r="G159" s="100"/>
      <c r="H159" s="100"/>
      <c r="I159" s="100"/>
      <c r="J159" s="100"/>
      <c r="K159" s="100"/>
    </row>
    <row r="160" spans="7:11" ht="19.5" customHeight="1">
      <c r="G160" s="100"/>
      <c r="H160" s="100"/>
      <c r="I160" s="100"/>
      <c r="J160" s="100"/>
      <c r="K160" s="100"/>
    </row>
    <row r="161" spans="7:11" ht="19.5" customHeight="1">
      <c r="G161" s="100"/>
      <c r="H161" s="100"/>
      <c r="I161" s="100"/>
      <c r="J161" s="100"/>
      <c r="K161" s="100"/>
    </row>
    <row r="162" spans="7:11" ht="19.5" customHeight="1">
      <c r="G162" s="100"/>
      <c r="H162" s="100"/>
      <c r="I162" s="100"/>
      <c r="J162" s="100"/>
      <c r="K162" s="100"/>
    </row>
    <row r="163" spans="7:11" ht="19.5" customHeight="1">
      <c r="G163" s="100"/>
      <c r="H163" s="100"/>
      <c r="I163" s="100"/>
      <c r="J163" s="100"/>
      <c r="K163" s="100"/>
    </row>
    <row r="164" spans="7:11" ht="19.5" customHeight="1">
      <c r="G164" s="100"/>
      <c r="H164" s="100"/>
      <c r="I164" s="100"/>
      <c r="J164" s="100"/>
      <c r="K164" s="100"/>
    </row>
    <row r="165" spans="7:11" ht="19.5" customHeight="1">
      <c r="G165" s="100"/>
      <c r="H165" s="100"/>
      <c r="I165" s="100"/>
      <c r="J165" s="100"/>
      <c r="K165" s="100"/>
    </row>
    <row r="166" spans="7:11" ht="19.5" customHeight="1">
      <c r="G166" s="100"/>
      <c r="H166" s="100"/>
      <c r="I166" s="100"/>
      <c r="J166" s="100"/>
      <c r="K166" s="100"/>
    </row>
    <row r="167" spans="7:11" ht="19.5" customHeight="1">
      <c r="G167" s="100"/>
      <c r="H167" s="100"/>
      <c r="I167" s="100"/>
      <c r="J167" s="100"/>
      <c r="K167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2020-06-22T13:04:30Z</cp:lastPrinted>
  <dcterms:created xsi:type="dcterms:W3CDTF">2020-06-22T13:00:30Z</dcterms:created>
  <dcterms:modified xsi:type="dcterms:W3CDTF">2020-06-22T13:04:38Z</dcterms:modified>
  <cp:category/>
  <cp:version/>
  <cp:contentType/>
  <cp:contentStatus/>
</cp:coreProperties>
</file>