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3250" windowHeight="12840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</externalReferences>
  <definedNames>
    <definedName name="___bas1">'[17]data input'!#REF!</definedName>
    <definedName name="___bas2">'[17]data input'!#REF!</definedName>
    <definedName name="___bas3">'[17]data input'!#REF!</definedName>
    <definedName name="___BOP2">'[26]BoP'!#REF!</definedName>
    <definedName name="___CPI98">'[32]REER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IMP2">#REF!</definedName>
    <definedName name="___IMP4">#REF!</definedName>
    <definedName name="___IMP6">#REF!</definedName>
    <definedName name="___IMP7">#REF!</definedName>
    <definedName name="___MTS2">'[18]Annual Tables'!#REF!</definedName>
    <definedName name="___PAG2">'[18]Index'!#REF!</definedName>
    <definedName name="___PAG3">'[18]Index'!#REF!</definedName>
    <definedName name="___PAG4">'[18]Index'!#REF!</definedName>
    <definedName name="___PAG5">'[18]Index'!#REF!</definedName>
    <definedName name="___PAG6">'[18]Index'!#REF!</definedName>
    <definedName name="___PPI97">'[32]REER Forecast'!#REF!</definedName>
    <definedName name="___RES2">'[26]RES'!#REF!</definedName>
    <definedName name="___rge1">#REF!</definedName>
    <definedName name="___som1">'[17]data input'!#REF!</definedName>
    <definedName name="___som2">'[17]data input'!#REF!</definedName>
    <definedName name="___som3">'[17]data input'!#REF!</definedName>
    <definedName name="___tab22">#REF!</definedName>
    <definedName name="___tab23">#REF!</definedName>
    <definedName name="___tab24">#REF!</definedName>
    <definedName name="___tab25">#REF!</definedName>
    <definedName name="___tab27">#REF!</definedName>
    <definedName name="___tab3">#REF!</definedName>
    <definedName name="___UKR3">'[90]EU2DBase'!#REF!</definedName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_bas1">'[17]data input'!#REF!</definedName>
    <definedName name="__bas2">'[17]data input'!#REF!</definedName>
    <definedName name="__bas3">'[17]data input'!#REF!</definedName>
    <definedName name="__BOP1">#REF!</definedName>
    <definedName name="__BOP2">'[26]BoP'!#REF!</definedName>
    <definedName name="__CPI98">'[32]REER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'[18]Annual Tables'!#REF!</definedName>
    <definedName name="__PAG2">'[18]Index'!#REF!</definedName>
    <definedName name="__PAG3">'[18]Index'!#REF!</definedName>
    <definedName name="__PAG4">'[18]Index'!#REF!</definedName>
    <definedName name="__PAG5">'[18]Index'!#REF!</definedName>
    <definedName name="__PAG6">'[18]Index'!#REF!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'[32]REER Forecast'!#REF!</definedName>
    <definedName name="__prt1">#REF!</definedName>
    <definedName name="__prt2">#REF!</definedName>
    <definedName name="__rep1">#REF!</definedName>
    <definedName name="__rep2">#REF!</definedName>
    <definedName name="__RES2">'[26]RES'!#REF!</definedName>
    <definedName name="__rge1">#REF!</definedName>
    <definedName name="__s92">NA()</definedName>
    <definedName name="__som1">'[17]data input'!#REF!</definedName>
    <definedName name="__som2">'[17]data input'!#REF!</definedName>
    <definedName name="__som3">'[17]data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'[16]INT_RATES_old'!$A$1:$I$34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'[90]EU2DBase'!$C$1:$F$196</definedName>
    <definedName name="__UKR2">'[90]EU2DBase'!$G$1:$U$196</definedName>
    <definedName name="__UKR3">'[90]EU2DBase'!#REF!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OP1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IMP10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>_Macros_Import_.qbop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S">#REF!</definedName>
    <definedName name="_S_14">#REF!</definedName>
    <definedName name="_S_25">#REF!</definedName>
    <definedName name="_s92">NA()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'[16]INT_RATES_old'!$A$1:$I$34</definedName>
    <definedName name="_Tab19">#REF!</definedName>
    <definedName name="_tab2">#REF!</definedName>
    <definedName name="_Tab20">#REF!</definedName>
    <definedName name="_Tab21">#REF!</definedName>
    <definedName name="_tab26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'[90]EU2DBase'!$C$1:$F$196</definedName>
    <definedName name="_UKR2">'[90]EU2DBase'!$G$1:$U$196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'[12]LINK'!$A$1:$A$42</definedName>
    <definedName name="a_11">WEO '[12]LINK'!$A$1:$A$42</definedName>
    <definedName name="a_14">#REF!</definedName>
    <definedName name="a_15">WEO '[12]LINK'!$A$1:$A$42</definedName>
    <definedName name="a_17">WEO '[12]LINK'!$A$1:$A$42</definedName>
    <definedName name="a_2">#REF!</definedName>
    <definedName name="a_20">WEO '[12]LINK'!$A$1:$A$42</definedName>
    <definedName name="a_22">WEO '[12]LINK'!$A$1:$A$42</definedName>
    <definedName name="a_24">WEO '[12]LINK'!$A$1:$A$42</definedName>
    <definedName name="a_25">#REF!</definedName>
    <definedName name="a_28">WEO '[12]LINK'!$A$1:$A$42</definedName>
    <definedName name="a_37">WEO '[12]LINK'!$A$1:$A$42</definedName>
    <definedName name="a_38">WEO '[12]LINK'!$A$1:$A$42</definedName>
    <definedName name="a_46">WEO '[12]LINK'!$A$1:$A$42</definedName>
    <definedName name="a_47">WEO '[12]LINK'!$A$1:$A$42</definedName>
    <definedName name="a_49">WEO '[12]LINK'!$A$1:$A$42</definedName>
    <definedName name="a_54">WEO '[12]LINK'!$A$1:$A$42</definedName>
    <definedName name="a_55">WEO '[12]LINK'!$A$1:$A$42</definedName>
    <definedName name="a_56">WEO '[12]LINK'!$A$1:$A$42</definedName>
    <definedName name="a_57">WEO '[12]LINK'!$A$1:$A$42</definedName>
    <definedName name="a_61">WEO '[12]LINK'!$A$1:$A$42</definedName>
    <definedName name="a_64">WEO '[12]LINK'!$A$1:$A$42</definedName>
    <definedName name="a_65">WEO '[12]LINK'!$A$1:$A$42</definedName>
    <definedName name="a_66">WEO '[12]LINK'!$A$1:$A$42</definedName>
    <definedName name="a47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'[12]LINK'!$A$1:$A$42</definedName>
    <definedName name="CHART2_11">#REF!</definedName>
    <definedName name="chart2_15">WEO '[12]LINK'!$A$1:$A$42</definedName>
    <definedName name="chart2_17">WEO '[12]LINK'!$A$1:$A$42</definedName>
    <definedName name="chart2_20">WEO '[12]LINK'!$A$1:$A$42</definedName>
    <definedName name="chart2_22">WEO '[12]LINK'!$A$1:$A$42</definedName>
    <definedName name="chart2_24">WEO '[12]LINK'!$A$1:$A$42</definedName>
    <definedName name="chart2_28">WEO '[12]LINK'!$A$1:$A$42</definedName>
    <definedName name="chart2_37">WEO '[12]LINK'!$A$1:$A$42</definedName>
    <definedName name="chart2_38">WEO '[12]LINK'!$A$1:$A$42</definedName>
    <definedName name="chart2_46">WEO '[12]LINK'!$A$1:$A$42</definedName>
    <definedName name="chart2_47">WEO '[12]LINK'!$A$1:$A$42</definedName>
    <definedName name="chart2_49">WEO '[12]LINK'!$A$1:$A$42</definedName>
    <definedName name="chart2_54">WEO '[12]LINK'!$A$1:$A$42</definedName>
    <definedName name="chart2_55">WEO '[12]LINK'!$A$1:$A$42</definedName>
    <definedName name="chart2_56">WEO '[12]LINK'!$A$1:$A$42</definedName>
    <definedName name="chart2_57">WEO '[12]LINK'!$A$1:$A$42</definedName>
    <definedName name="chart2_61">WEO '[12]LINK'!$A$1:$A$42</definedName>
    <definedName name="chart2_64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1_1">'[30]weo_real'!#REF!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10_3_1">'[34]fondo promedio'!$A$36:$L$74</definedName>
    <definedName name="CUADRO_N__4.1.3">#REF!</definedName>
    <definedName name="CUADRO_N__4_1_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_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'[89]Index'!$C$21</definedName>
    <definedName name="FISUM">#REF!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10_3_1_">'[34]GRÁFICO DE FONDO POR AFILIADO'!$A$3:$H$35</definedName>
    <definedName name="GRÁFICO_10_3_2">'[34]GRÁFICO DE FONDO POR AFILIADO'!$A$36:$H$68</definedName>
    <definedName name="GRÁFICO_10_3_3">'[34]GRÁFICO DE FONDO POR AFILIADO'!$A$69:$H$101</definedName>
    <definedName name="GRÁFICO_10_3_4_">'[34]GRÁFICO DE FONDO POR AFILIADO'!$A$103:$H$135</definedName>
    <definedName name="GRÁFICO_N_10.2.4.">#REF!</definedName>
    <definedName name="GRÁFICO_N_10_2_4_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_xlnm.Print_Titles" localSheetId="0">'Sinteza - An 2'!$4:$11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>mflowsa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an">nman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att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0____Mozambique____Medium_Term_External_Debt__1997_2015">#REF!</definedName>
    <definedName name="Table_10_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1__Armenia___Average_Monthly_Wages_in_the_State_Sector__1994_99__1">'[16]WAGES_old'!$A$1:$F$63</definedName>
    <definedName name="Table_12.__Armenia__Labor_Force__Employment__and_Unemployment__1994_99">'[16]EMPLOY_old'!$A$1:$H$53</definedName>
    <definedName name="Table_12___Armenia__Labor_Force__Employment__and_Unemployment__1994_99">'[16]EMPLOY_old'!$A$1:$H$53</definedName>
    <definedName name="Table_13._Armenia___Employment_in_the_Public_Sector__1994_99">'[16]EMPL_PUBL_old'!$A$1:$F$27</definedName>
    <definedName name="Table_13_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4__Armenia___Budgetary_Sector_Employment__1994_99">'[16]EMPL_BUDG_old'!$A$1:$K$17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'[16]EXPEN_old'!$A$1:$F$25</definedName>
    <definedName name="Table_19_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'[16]TAX_REV_old'!$A$1:$F$24</definedName>
    <definedName name="Table_20__Armenia___Composition_of_Tax_Revenues_in_Consolidated_Government_Budget__1994_99">'[16]TAX_REV_old'!$A$1:$F$24</definedName>
    <definedName name="Table_21._Armenia___Accounts_of_the_Central_Bank__1994_99">'[16]CBANK_old'!$A$1:$U$46</definedName>
    <definedName name="Table_21__Armenia___Accounts_of_the_Central_Bank__1994_99">'[16]CBANK_old'!$A$1:$U$46</definedName>
    <definedName name="Table_22._Armenia___Monetary_Survey__1994_99">'[16]MSURVEY_old'!$A$1:$Q$52</definedName>
    <definedName name="Table_22_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3__Armenia___Commercial_Banks___Interest_Rates_for_Loans_and_Deposits_in_Drams_and_U_S__Dollars__1996_99">'[16]INT_RATES_old'!$A$1:$R$32</definedName>
    <definedName name="Table_24._Armenia___Treasury_Bills__1995_99">'[16]Tbill_old'!$A$1:$U$31</definedName>
    <definedName name="Table_24_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5__Armenia___Quarterly_Balance_of_Payments_and_External_Financing__1995_99">'[16]BOP_Q_OLD'!$A$1:$F$74</definedName>
    <definedName name="Table_26._Armenia___Summary_External_Debt_Data__1995_99">'[16]EXTDEBT_OLD'!$A$1:$F$45</definedName>
    <definedName name="Table_26__Armenia___Summary_External_Debt_Data__1995_99">'[16]EXTDEBT_OLD'!$A$1:$F$45</definedName>
    <definedName name="Table_27.__Armenia___Commodity_Composition_of_Trade__1995_99">'[16]COMP_TRADE'!$A$1:$F$29</definedName>
    <definedName name="Table_27___Armenia___Commodity_Composition_of_Trade__1995_99">'[16]COMP_TRADE'!$A$1:$F$29</definedName>
    <definedName name="Table_28._Armenia___Direction_of_Trade__1995_99">'[16]DOT'!$A$1:$F$66</definedName>
    <definedName name="Table_28__Armenia___Direction_of_Trade__1995_99">'[16]DOT'!$A$1:$F$66</definedName>
    <definedName name="Table_29._Armenia___Incorporatized_and_Partially_Privatized_Enterprises__1994_99">'[16]PRIVATE_OLD'!$A$1:$G$29</definedName>
    <definedName name="Table_29_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'[16]BNKIND_old'!$A$1:$M$16</definedName>
    <definedName name="Table_30__Armenia___Banking_System_Indicators__1997_99">'[16]BNKIND_old'!$A$1:$M$16</definedName>
    <definedName name="Table_31._Armenia___Banking_Sector_Loans__1996_99">'[16]BNKLOANS_old'!$A$1:$O$40</definedName>
    <definedName name="Table_31__Armenia___Banking_Sector_Loans__1996_99">'[16]BNKLOANS_old'!$A$1:$O$40</definedName>
    <definedName name="Table_32._Armenia___Total_Electricity_Generation__Distribution_and_Collection__1994_99">'[16]ELECTR_old'!$A$1:$F$51</definedName>
    <definedName name="Table_32__Armenia___Total_Electricity_Generation__Distribution_and_Collection__1994_99">'[16]ELECTR_old'!$A$1:$F$51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'[16]taxrevSum'!$A$1:$F$52</definedName>
    <definedName name="Table_34_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___Moldova____Monetary_Survey_and_Projections__1994_98_1">#REF!</definedName>
    <definedName name="Table_4_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_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6___Moldova__Balance_of_Payments__1994_98">#REF!</definedName>
    <definedName name="Table_6__Armenia___Production_of_Selected_Industrial_Commodities__1994_99">'[16]INDCOM_old'!$A$1:$L$31</definedName>
    <definedName name="Table_7._Armenia___Consumer_Prices__1994_99">'[16]CPI_old'!$A$1:$I$102</definedName>
    <definedName name="Table_7__Armenia___Consumer_Prices__1994_99">'[16]CPI_old'!$A$1:$I$102</definedName>
    <definedName name="Table_8.__Armenia___Selected_Energy_Prices__1994_99__1">'[16]ENERGY_old'!$A$1:$AF$25</definedName>
    <definedName name="Table_8___Armenia___Selected_Energy_Prices__1994_99__1">'[16]ENERGY_old'!$A$1:$AF$25</definedName>
    <definedName name="Table_9._Armenia___Regulated_Prices_for_Main_Commodities_and_Services__1994_99__1">'[16]MAINCOM_old '!$A$1:$H$20</definedName>
    <definedName name="Table_9_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>WEO '[12]LINK'!$A$1:$A$42</definedName>
    <definedName name="xxWRS_1_15">WEO '[12]LINK'!$A$1:$A$42</definedName>
    <definedName name="xxWRS_1_17">WEO '[12]LINK'!$A$1:$A$42</definedName>
    <definedName name="xxWRS_1_2">#REF!</definedName>
    <definedName name="xxWRS_1_20">WEO '[12]LINK'!$A$1:$A$42</definedName>
    <definedName name="xxWRS_1_22">WEO '[12]LINK'!$A$1:$A$42</definedName>
    <definedName name="xxWRS_1_24">WEO '[12]LINK'!$A$1:$A$42</definedName>
    <definedName name="xxWRS_1_28">WEO '[12]LINK'!$A$1:$A$42</definedName>
    <definedName name="xxWRS_1_37">WEO '[12]LINK'!$A$1:$A$42</definedName>
    <definedName name="xxWRS_1_38">WEO '[12]LINK'!$A$1:$A$42</definedName>
    <definedName name="xxWRS_1_46">WEO '[12]LINK'!$A$1:$A$42</definedName>
    <definedName name="xxWRS_1_47">WEO '[12]LINK'!$A$1:$A$42</definedName>
    <definedName name="xxWRS_1_49">WEO '[12]LINK'!$A$1:$A$42</definedName>
    <definedName name="xxWRS_1_54">WEO '[12]LINK'!$A$1:$A$42</definedName>
    <definedName name="xxWRS_1_55">WEO '[12]LINK'!$A$1:$A$42</definedName>
    <definedName name="xxWRS_1_56">WEO '[12]LINK'!$A$1:$A$42</definedName>
    <definedName name="xxWRS_1_57">WEO '[12]LINK'!$A$1:$A$42</definedName>
    <definedName name="xxWRS_1_61">WEO '[12]LINK'!$A$1:$A$42</definedName>
    <definedName name="xxWRS_1_63">WEO '[12]LINK'!$A$1:$A$42</definedName>
    <definedName name="xxWRS_1_64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_xlnm.Print_Area" localSheetId="0">'Sinteza - An 2'!$A$2:$L$58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<sst xmlns="http://schemas.openxmlformats.org/spreadsheetml/2006/main" count="53" uniqueCount="50">
  <si>
    <t xml:space="preserve"> EXECUŢIA BUGETULUI GENERAL CONSOLIDAT </t>
  </si>
  <si>
    <t xml:space="preserve">    </t>
  </si>
  <si>
    <t xml:space="preserve"> Realizari 1.01.-28.02. 2014</t>
  </si>
  <si>
    <t xml:space="preserve"> Diferenţe    2015
   faţă de      2014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</si>
  <si>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</si>
  <si>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</si>
  <si>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</si>
  <si>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</si>
  <si>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</si>
  <si>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</si>
  <si>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</si>
  <si>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</si>
  <si>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</si>
  <si>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</si>
  <si>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</si>
  <si>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</si>
  <si>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</si>
  <si>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</si>
  <si>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</si>
  <si>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</si>
  <si>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</si>
  <si>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</si>
  <si>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</si>
  <si>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</si>
  <si>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</si>
  <si>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</si>
  <si>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</si>
  <si>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</si>
  <si>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</si>
  <si>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</si>
  <si>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</si>
  <si>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</si>
  <si>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</si>
  <si>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</si>
  <si>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</si>
  <si>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</si>
  <si>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</si>
  <si>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</si>
  <si>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</si>
  <si>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</si>
  <si>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</si>
  <si>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</si>
  <si>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</si>
  <si>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</si>
  <si>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</si>
  <si>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</si>
  <si>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</si>
  <si>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</si>
  <si>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</si>
  <si>
    <t>Realizari 1.01.-28.02.2015</t>
  </si>
</sst>
</file>

<file path=xl/styles.xml><?xml version="1.0" encoding="utf-8"?>
<styleSheet xmlns="http://schemas.openxmlformats.org/spreadsheetml/2006/main">
  <numFmts count="7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#,##0\ \ \ \ "/>
    <numFmt numFmtId="213" formatCode="#,##0.0000000"/>
    <numFmt numFmtId="214" formatCode="#,##0.00000000"/>
    <numFmt numFmtId="215" formatCode="_(* #,##0.00_);_(* \(#,##0.00\);_(* &quot;-&quot;??_);_(@_)"/>
    <numFmt numFmtId="216" formatCode="_-* #,##0.00000\ _l_e_i_-;\-* #,##0.00000\ _l_e_i_-;_-* &quot;-&quot;??\ _l_e_i_-;_-@_-"/>
    <numFmt numFmtId="217" formatCode="#,##0.000000000"/>
    <numFmt numFmtId="218" formatCode="#,##0.0000000000"/>
    <numFmt numFmtId="219" formatCode="_(* #,##0.0_);_(* \(#,##0.0\);_(* &quot;-&quot;??_);_(@_)"/>
    <numFmt numFmtId="220" formatCode="mmm\-yy;@"/>
    <numFmt numFmtId="221" formatCode="[&gt;=0]#,##0.0;[&lt;=0]\-#,##0.0;?0.0"/>
    <numFmt numFmtId="222" formatCode="[Black]#,##0;[Black]\-#,##0;;"/>
    <numFmt numFmtId="223" formatCode="#,##0.00_);\(#,##0.00\)"/>
    <numFmt numFmtId="224" formatCode="_-* #,##0.00\ _D_M_-;\-* #,##0.00\ _D_M_-;_-* &quot;-&quot;??\ _D_M_-;_-@_-"/>
    <numFmt numFmtId="225" formatCode="_-* #,##0.000\ _l_e_i_-;\-* #,##0.000\ _l_e_i_-;_-* &quot;-&quot;??\ _l_e_i_-;_-@_-"/>
  </numFmts>
  <fonts count="78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181" fontId="1" fillId="20" borderId="0" applyBorder="0" applyAlignment="0" applyProtection="0"/>
    <xf numFmtId="181" fontId="1" fillId="20" borderId="0" applyBorder="0" applyAlignment="0" applyProtection="0"/>
    <xf numFmtId="0" fontId="6" fillId="0" borderId="1">
      <alignment/>
      <protection hidden="1"/>
    </xf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181" fontId="9" fillId="0" borderId="0" applyFill="0" applyBorder="0" applyAlignment="0" applyProtection="0"/>
    <xf numFmtId="0" fontId="10" fillId="4" borderId="0" applyNumberFormat="0" applyBorder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81" fontId="1" fillId="0" borderId="3" applyFill="0" applyAlignment="0" applyProtection="0"/>
    <xf numFmtId="181" fontId="1" fillId="0" borderId="3" applyFill="0" applyAlignment="0" applyProtection="0"/>
    <xf numFmtId="181" fontId="1" fillId="0" borderId="3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22" borderId="5" applyNumberFormat="0" applyAlignment="0" applyProtection="0"/>
    <xf numFmtId="0" fontId="14" fillId="23" borderId="6">
      <alignment horizontal="right" vertical="center"/>
      <protection/>
    </xf>
    <xf numFmtId="0" fontId="15" fillId="23" borderId="6">
      <alignment horizontal="right" vertical="center"/>
      <protection/>
    </xf>
    <xf numFmtId="0" fontId="0" fillId="23" borderId="7">
      <alignment/>
      <protection/>
    </xf>
    <xf numFmtId="0" fontId="0" fillId="23" borderId="7">
      <alignment/>
      <protection/>
    </xf>
    <xf numFmtId="0" fontId="0" fillId="23" borderId="7">
      <alignment/>
      <protection/>
    </xf>
    <xf numFmtId="0" fontId="16" fillId="24" borderId="6">
      <alignment horizontal="center" vertical="center"/>
      <protection/>
    </xf>
    <xf numFmtId="0" fontId="14" fillId="23" borderId="6">
      <alignment horizontal="right" vertical="center"/>
      <protection/>
    </xf>
    <xf numFmtId="0" fontId="0" fillId="23" borderId="0">
      <alignment/>
      <protection/>
    </xf>
    <xf numFmtId="0" fontId="0" fillId="23" borderId="0">
      <alignment/>
      <protection/>
    </xf>
    <xf numFmtId="0" fontId="0" fillId="23" borderId="0">
      <alignment/>
      <protection/>
    </xf>
    <xf numFmtId="0" fontId="17" fillId="23" borderId="6">
      <alignment horizontal="left" vertical="center"/>
      <protection/>
    </xf>
    <xf numFmtId="0" fontId="17" fillId="23" borderId="8">
      <alignment vertical="center"/>
      <protection/>
    </xf>
    <xf numFmtId="0" fontId="18" fillId="23" borderId="9">
      <alignment vertical="center"/>
      <protection/>
    </xf>
    <xf numFmtId="0" fontId="17" fillId="23" borderId="6">
      <alignment/>
      <protection/>
    </xf>
    <xf numFmtId="0" fontId="15" fillId="23" borderId="6">
      <alignment horizontal="right" vertical="center"/>
      <protection/>
    </xf>
    <xf numFmtId="0" fontId="19" fillId="25" borderId="6">
      <alignment horizontal="left" vertical="center"/>
      <protection/>
    </xf>
    <xf numFmtId="0" fontId="19" fillId="25" borderId="6">
      <alignment horizontal="left" vertical="center"/>
      <protection/>
    </xf>
    <xf numFmtId="0" fontId="20" fillId="23" borderId="6">
      <alignment horizontal="left" vertical="center"/>
      <protection/>
    </xf>
    <xf numFmtId="0" fontId="21" fillId="23" borderId="7">
      <alignment/>
      <protection/>
    </xf>
    <xf numFmtId="0" fontId="16" fillId="20" borderId="6">
      <alignment horizontal="left" vertical="center"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21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3" fillId="0" borderId="0">
      <alignment horizontal="right" vertical="top"/>
      <protection/>
    </xf>
    <xf numFmtId="183" fontId="1" fillId="0" borderId="0">
      <alignment/>
      <protection/>
    </xf>
    <xf numFmtId="183" fontId="1" fillId="0" borderId="0">
      <alignment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4" fillId="0" borderId="0">
      <alignment/>
      <protection/>
    </xf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2" fontId="25" fillId="0" borderId="11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7" fillId="7" borderId="2" applyNumberFormat="0" applyAlignment="0" applyProtection="0"/>
    <xf numFmtId="0" fontId="8" fillId="3" borderId="0" applyNumberFormat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6" fontId="1" fillId="0" borderId="0" applyFill="0" applyBorder="0" applyAlignment="0" applyProtection="0"/>
    <xf numFmtId="181" fontId="28" fillId="0" borderId="0">
      <alignment/>
      <protection/>
    </xf>
    <xf numFmtId="0" fontId="29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1" fillId="0" borderId="0">
      <alignment/>
      <protection locked="0"/>
    </xf>
    <xf numFmtId="0" fontId="33" fillId="0" borderId="0">
      <alignment/>
      <protection/>
    </xf>
    <xf numFmtId="0" fontId="31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0" fontId="33" fillId="0" borderId="0">
      <alignment/>
      <protection/>
    </xf>
    <xf numFmtId="0" fontId="28" fillId="0" borderId="0">
      <alignment/>
      <protection/>
    </xf>
    <xf numFmtId="0" fontId="33" fillId="0" borderId="0">
      <alignment/>
      <protection/>
    </xf>
    <xf numFmtId="0" fontId="24" fillId="0" borderId="0">
      <alignment/>
      <protection/>
    </xf>
    <xf numFmtId="0" fontId="10" fillId="4" borderId="0" applyNumberFormat="0" applyBorder="0" applyAlignment="0" applyProtection="0"/>
    <xf numFmtId="181" fontId="34" fillId="20" borderId="0" applyBorder="0" applyAlignment="0" applyProtection="0"/>
    <xf numFmtId="181" fontId="34" fillId="20" borderId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>
      <alignment/>
      <protection/>
    </xf>
    <xf numFmtId="0" fontId="43" fillId="21" borderId="15" applyNumberFormat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27" fillId="7" borderId="2" applyNumberFormat="0" applyAlignment="0" applyProtection="0"/>
    <xf numFmtId="181" fontId="34" fillId="23" borderId="0" applyBorder="0" applyAlignment="0" applyProtection="0"/>
    <xf numFmtId="181" fontId="34" fillId="23" borderId="0" applyBorder="0" applyAlignment="0" applyProtection="0"/>
    <xf numFmtId="181" fontId="34" fillId="23" borderId="0" applyBorder="0" applyAlignment="0" applyProtection="0"/>
    <xf numFmtId="0" fontId="27" fillId="7" borderId="2" applyNumberFormat="0" applyAlignment="0" applyProtection="0"/>
    <xf numFmtId="0" fontId="8" fillId="3" borderId="0" applyNumberFormat="0" applyBorder="0" applyAlignment="0" applyProtection="0"/>
    <xf numFmtId="0" fontId="27" fillId="7" borderId="2" applyNumberFormat="0" applyAlignment="0" applyProtection="0"/>
    <xf numFmtId="181" fontId="44" fillId="0" borderId="0" applyFill="0" applyBorder="0" applyAlignment="0" applyProtection="0"/>
    <xf numFmtId="0" fontId="45" fillId="0" borderId="0">
      <alignment/>
      <protection/>
    </xf>
    <xf numFmtId="181" fontId="44" fillId="0" borderId="0" applyFill="0" applyBorder="0" applyAlignment="0" applyProtection="0"/>
    <xf numFmtId="165" fontId="46" fillId="0" borderId="0">
      <alignment/>
      <protection/>
    </xf>
    <xf numFmtId="0" fontId="33" fillId="0" borderId="16">
      <alignment/>
      <protection/>
    </xf>
    <xf numFmtId="0" fontId="12" fillId="0" borderId="4" applyNumberFormat="0" applyFill="0" applyAlignment="0" applyProtection="0"/>
    <xf numFmtId="0" fontId="47" fillId="0" borderId="1">
      <alignment horizontal="left"/>
      <protection locked="0"/>
    </xf>
    <xf numFmtId="181" fontId="48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9" fillId="0" borderId="0">
      <alignment/>
      <protection/>
    </xf>
    <xf numFmtId="0" fontId="50" fillId="0" borderId="0">
      <alignment/>
      <protection/>
    </xf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37" fontId="52" fillId="0" borderId="0">
      <alignment/>
      <protection/>
    </xf>
    <xf numFmtId="0" fontId="5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20" fontId="2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221" fontId="1" fillId="0" borderId="0" applyFill="0" applyBorder="0" applyAlignment="0" applyProtection="0"/>
    <xf numFmtId="221" fontId="1" fillId="0" borderId="0" applyFill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3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4" fillId="0" borderId="0">
      <alignment/>
      <protection/>
    </xf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1" fontId="1" fillId="0" borderId="0" applyFill="0" applyBorder="0" applyAlignment="0" applyProtection="0"/>
    <xf numFmtId="201" fontId="1" fillId="0" borderId="0" applyFill="0" applyBorder="0" applyAlignment="0" applyProtection="0"/>
    <xf numFmtId="203" fontId="1" fillId="0" borderId="0" applyFill="0" applyBorder="0" applyAlignment="0" applyProtection="0"/>
    <xf numFmtId="222" fontId="1" fillId="0" borderId="0" applyFill="0" applyBorder="0" applyAlignment="0" applyProtection="0"/>
    <xf numFmtId="222" fontId="1" fillId="0" borderId="0" applyFill="0" applyBorder="0" applyAlignment="0" applyProtection="0"/>
    <xf numFmtId="201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204" fontId="1" fillId="0" borderId="0" applyFill="0" applyBorder="0" applyAlignment="0">
      <protection/>
    </xf>
    <xf numFmtId="204" fontId="1" fillId="0" borderId="0" applyFill="0" applyBorder="0" applyAlignment="0">
      <protection/>
    </xf>
    <xf numFmtId="9" fontId="0" fillId="0" borderId="0" applyFill="0" applyBorder="0" applyAlignment="0" applyProtection="0"/>
    <xf numFmtId="0" fontId="23" fillId="0" borderId="0">
      <alignment/>
      <protection/>
    </xf>
    <xf numFmtId="181" fontId="56" fillId="0" borderId="0" applyFill="0" applyBorder="0" applyAlignment="0" applyProtection="0"/>
    <xf numFmtId="167" fontId="57" fillId="0" borderId="0">
      <alignment/>
      <protection/>
    </xf>
    <xf numFmtId="0" fontId="0" fillId="28" borderId="0">
      <alignment/>
      <protection/>
    </xf>
    <xf numFmtId="0" fontId="10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21" borderId="15" applyNumberFormat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28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7" fillId="0" borderId="0" applyNumberFormat="0" applyFill="0" applyBorder="0" applyAlignment="0" applyProtection="0"/>
    <xf numFmtId="205" fontId="59" fillId="0" borderId="0" applyBorder="0">
      <alignment/>
      <protection/>
    </xf>
    <xf numFmtId="205" fontId="60" fillId="0" borderId="0" applyBorder="0">
      <alignment/>
      <protection/>
    </xf>
    <xf numFmtId="0" fontId="61" fillId="0" borderId="0" applyBorder="0">
      <alignment/>
      <protection/>
    </xf>
    <xf numFmtId="0" fontId="60" fillId="0" borderId="0" applyBorder="0">
      <alignment/>
      <protection/>
    </xf>
    <xf numFmtId="0" fontId="29" fillId="0" borderId="0" applyNumberFormat="0" applyFill="0" applyBorder="0" applyAlignment="0" applyProtection="0"/>
    <xf numFmtId="205" fontId="59" fillId="29" borderId="0" applyBorder="0">
      <alignment/>
      <protection/>
    </xf>
    <xf numFmtId="181" fontId="0" fillId="0" borderId="0">
      <alignment/>
      <protection/>
    </xf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7" fillId="20" borderId="1">
      <alignment/>
      <protection/>
    </xf>
    <xf numFmtId="0" fontId="63" fillId="0" borderId="17" applyNumberFormat="0" applyFill="0" applyAlignment="0" applyProtection="0"/>
    <xf numFmtId="0" fontId="50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7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18" applyFill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206" fontId="1" fillId="0" borderId="0">
      <alignment horizontal="right"/>
      <protection/>
    </xf>
    <xf numFmtId="206" fontId="1" fillId="0" borderId="0">
      <alignment horizontal="right"/>
      <protection/>
    </xf>
    <xf numFmtId="181" fontId="65" fillId="0" borderId="0" applyFill="0" applyBorder="0" applyAlignment="0" applyProtection="0"/>
    <xf numFmtId="181" fontId="66" fillId="0" borderId="0" applyFill="0" applyBorder="0" applyAlignment="0" applyProtection="0"/>
    <xf numFmtId="167" fontId="26" fillId="0" borderId="0">
      <alignment horizontal="right"/>
      <protection/>
    </xf>
    <xf numFmtId="0" fontId="67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8" fillId="0" borderId="0" applyProtection="0">
      <alignment/>
    </xf>
    <xf numFmtId="0" fontId="69" fillId="0" borderId="0" applyProtection="0">
      <alignment/>
    </xf>
    <xf numFmtId="0" fontId="67" fillId="0" borderId="19" applyProtection="0">
      <alignment/>
    </xf>
    <xf numFmtId="0" fontId="1" fillId="0" borderId="0">
      <alignment/>
      <protection/>
    </xf>
    <xf numFmtId="181" fontId="70" fillId="0" borderId="0" applyFill="0" applyBorder="0" applyAlignment="0" applyProtection="0"/>
    <xf numFmtId="10" fontId="67" fillId="0" borderId="0" applyProtection="0">
      <alignment/>
    </xf>
    <xf numFmtId="0" fontId="67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1" fillId="0" borderId="0" applyFill="0" applyBorder="0" applyAlignment="0" applyProtection="0"/>
    <xf numFmtId="181" fontId="71" fillId="0" borderId="0" applyFill="0" applyBorder="0" applyAlignment="0" applyProtection="0"/>
    <xf numFmtId="2" fontId="67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15">
    <xf numFmtId="0" fontId="0" fillId="0" borderId="0" xfId="0" applyFont="1" applyAlignment="1">
      <alignment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3" fillId="30" borderId="0" xfId="300" applyNumberFormat="1" applyFont="1" applyFill="1" applyBorder="1" applyAlignment="1">
      <alignment horizontal="right"/>
      <protection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/>
      <protection locked="0"/>
    </xf>
    <xf numFmtId="165" fontId="72" fillId="30" borderId="0" xfId="0" applyNumberFormat="1" applyFont="1" applyFill="1" applyBorder="1" applyAlignment="1" applyProtection="1">
      <alignment/>
      <protection locked="0"/>
    </xf>
    <xf numFmtId="165" fontId="72" fillId="30" borderId="2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right"/>
      <protection locked="0"/>
    </xf>
    <xf numFmtId="165" fontId="72" fillId="30" borderId="20" xfId="0" applyNumberFormat="1" applyFont="1" applyFill="1" applyBorder="1" applyAlignment="1" applyProtection="1">
      <alignment horizontal="right"/>
      <protection locked="0"/>
    </xf>
    <xf numFmtId="165" fontId="72" fillId="30" borderId="21" xfId="0" applyNumberFormat="1" applyFont="1" applyFill="1" applyBorder="1" applyAlignment="1" applyProtection="1">
      <alignment horizontal="center"/>
      <protection locked="0"/>
    </xf>
    <xf numFmtId="0" fontId="73" fillId="0" borderId="22" xfId="300" applyFont="1" applyFill="1" applyBorder="1" applyAlignment="1" quotePrefix="1">
      <alignment horizontal="center" vertical="center" wrapText="1"/>
      <protection/>
    </xf>
    <xf numFmtId="165" fontId="73" fillId="30" borderId="22" xfId="0" applyNumberFormat="1" applyFont="1" applyFill="1" applyBorder="1" applyAlignment="1" quotePrefix="1">
      <alignment horizontal="center" vertical="center" wrapText="1"/>
    </xf>
    <xf numFmtId="0" fontId="73" fillId="0" borderId="21" xfId="300" applyFont="1" applyFill="1" applyBorder="1" applyAlignment="1" quotePrefix="1">
      <alignment vertical="center" wrapText="1"/>
      <protection/>
    </xf>
    <xf numFmtId="165" fontId="74" fillId="30" borderId="23" xfId="0" applyNumberFormat="1" applyFont="1" applyFill="1" applyBorder="1" applyAlignment="1" applyProtection="1">
      <alignment horizontal="center"/>
      <protection locked="0"/>
    </xf>
    <xf numFmtId="0" fontId="25" fillId="0" borderId="23" xfId="300" applyFont="1" applyFill="1" applyBorder="1" applyAlignment="1">
      <alignment horizontal="center"/>
      <protection/>
    </xf>
    <xf numFmtId="165" fontId="25" fillId="30" borderId="23" xfId="0" applyNumberFormat="1" applyFont="1" applyFill="1" applyBorder="1" applyAlignment="1" applyProtection="1">
      <alignment horizontal="center" wrapText="1"/>
      <protection locked="0"/>
    </xf>
    <xf numFmtId="165" fontId="25" fillId="30" borderId="0" xfId="0" applyNumberFormat="1" applyFont="1" applyFill="1" applyBorder="1" applyAlignment="1" applyProtection="1">
      <alignment horizontal="center" wrapText="1"/>
      <protection locked="0"/>
    </xf>
    <xf numFmtId="0" fontId="25" fillId="0" borderId="23" xfId="300" applyFont="1" applyFill="1" applyBorder="1" applyAlignment="1">
      <alignment horizontal="right"/>
      <protection/>
    </xf>
    <xf numFmtId="0" fontId="25" fillId="0" borderId="23" xfId="300" applyFont="1" applyFill="1" applyBorder="1" applyAlignment="1">
      <alignment horizontal="center" wrapText="1"/>
      <protection/>
    </xf>
    <xf numFmtId="0" fontId="73" fillId="0" borderId="23" xfId="300" applyFont="1" applyFill="1" applyBorder="1" applyAlignment="1" quotePrefix="1">
      <alignment vertical="center" wrapText="1"/>
      <protection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2" fillId="30" borderId="24" xfId="0" applyNumberFormat="1" applyFont="1" applyFill="1" applyBorder="1" applyAlignment="1" applyProtection="1">
      <alignment horizontal="center" vertical="center"/>
      <protection locked="0"/>
    </xf>
    <xf numFmtId="165" fontId="73" fillId="30" borderId="24" xfId="0" applyNumberFormat="1" applyFont="1" applyFill="1" applyBorder="1" applyAlignment="1" applyProtection="1">
      <alignment horizontal="center" vertical="center"/>
      <protection locked="0"/>
    </xf>
    <xf numFmtId="49" fontId="73" fillId="0" borderId="24" xfId="300" applyNumberFormat="1" applyFont="1" applyFill="1" applyBorder="1" applyAlignment="1">
      <alignment horizontal="center"/>
      <protection/>
    </xf>
    <xf numFmtId="165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3" fillId="4" borderId="0" xfId="0" applyNumberFormat="1" applyFont="1" applyFill="1" applyBorder="1" applyAlignment="1" applyProtection="1">
      <alignment horizontal="left" vertical="center"/>
      <protection locked="0"/>
    </xf>
    <xf numFmtId="165" fontId="73" fillId="4" borderId="0" xfId="300" applyNumberFormat="1" applyFont="1" applyFill="1" applyBorder="1" applyAlignment="1">
      <alignment horizontal="right"/>
      <protection/>
    </xf>
    <xf numFmtId="165" fontId="73" fillId="4" borderId="0" xfId="0" applyNumberFormat="1" applyFont="1" applyFill="1" applyBorder="1" applyAlignment="1" applyProtection="1">
      <alignment horizontal="right" vertical="center"/>
      <protection locked="0"/>
    </xf>
    <xf numFmtId="49" fontId="73" fillId="4" borderId="0" xfId="300" applyNumberFormat="1" applyFont="1" applyFill="1" applyBorder="1" applyAlignment="1">
      <alignment horizontal="right"/>
      <protection/>
    </xf>
    <xf numFmtId="165" fontId="72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horizontal="center" vertical="center"/>
      <protection locked="0"/>
    </xf>
    <xf numFmtId="49" fontId="73" fillId="0" borderId="0" xfId="300" applyNumberFormat="1" applyFont="1" applyFill="1" applyBorder="1" applyAlignment="1">
      <alignment horizontal="center"/>
      <protection/>
    </xf>
    <xf numFmtId="165" fontId="73" fillId="8" borderId="0" xfId="0" applyNumberFormat="1" applyFont="1" applyFill="1" applyBorder="1" applyAlignment="1" applyProtection="1">
      <alignment horizontal="left" vertical="center"/>
      <protection locked="0"/>
    </xf>
    <xf numFmtId="165" fontId="73" fillId="8" borderId="0" xfId="0" applyNumberFormat="1" applyFont="1" applyFill="1" applyBorder="1" applyAlignment="1" applyProtection="1">
      <alignment vertical="center"/>
      <protection locked="0"/>
    </xf>
    <xf numFmtId="165" fontId="73" fillId="8" borderId="0" xfId="0" applyNumberFormat="1" applyFont="1" applyFill="1" applyBorder="1" applyAlignment="1" applyProtection="1">
      <alignment vertical="center"/>
      <protection/>
    </xf>
    <xf numFmtId="172" fontId="76" fillId="8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indent="1"/>
      <protection locked="0"/>
    </xf>
    <xf numFmtId="165" fontId="73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vertical="center"/>
      <protection/>
    </xf>
    <xf numFmtId="172" fontId="76" fillId="30" borderId="0" xfId="0" applyNumberFormat="1" applyFont="1" applyFill="1" applyBorder="1" applyAlignment="1" applyProtection="1">
      <alignment horizontal="right" vertical="center"/>
      <protection locked="0"/>
    </xf>
    <xf numFmtId="172" fontId="76" fillId="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left" indent="2"/>
      <protection locked="0"/>
    </xf>
    <xf numFmtId="165" fontId="73" fillId="30" borderId="0" xfId="0" applyNumberFormat="1" applyFont="1" applyFill="1" applyBorder="1" applyAlignment="1" applyProtection="1">
      <alignment horizontal="left" wrapText="1" indent="4"/>
      <protection locked="0"/>
    </xf>
    <xf numFmtId="165" fontId="72" fillId="30" borderId="0" xfId="0" applyNumberFormat="1" applyFont="1" applyFill="1" applyBorder="1" applyAlignment="1" applyProtection="1">
      <alignment horizontal="left" indent="6"/>
      <protection locked="0"/>
    </xf>
    <xf numFmtId="165" fontId="72" fillId="30" borderId="0" xfId="0" applyNumberFormat="1" applyFont="1" applyFill="1" applyBorder="1" applyAlignment="1" applyProtection="1">
      <alignment vertical="center"/>
      <protection/>
    </xf>
    <xf numFmtId="172" fontId="77" fillId="30" borderId="0" xfId="0" applyNumberFormat="1" applyFont="1" applyFill="1" applyBorder="1" applyAlignment="1" applyProtection="1">
      <alignment horizontal="right" vertical="center"/>
      <protection locked="0"/>
    </xf>
    <xf numFmtId="172" fontId="77" fillId="0" borderId="0" xfId="0" applyNumberFormat="1" applyFont="1" applyFill="1" applyBorder="1" applyAlignment="1" applyProtection="1">
      <alignment horizontal="right" vertical="center"/>
      <protection locked="0"/>
    </xf>
    <xf numFmtId="165" fontId="72" fillId="30" borderId="0" xfId="0" applyNumberFormat="1" applyFont="1" applyFill="1" applyBorder="1" applyAlignment="1" applyProtection="1">
      <alignment horizontal="left" wrapText="1" indent="6"/>
      <protection locked="0"/>
    </xf>
    <xf numFmtId="165" fontId="73" fillId="30" borderId="0" xfId="0" applyNumberFormat="1" applyFont="1" applyFill="1" applyBorder="1" applyAlignment="1" applyProtection="1">
      <alignment horizontal="left" vertical="center" wrapText="1" indent="4"/>
      <protection/>
    </xf>
    <xf numFmtId="165" fontId="72" fillId="30" borderId="0" xfId="0" applyNumberFormat="1" applyFont="1" applyFill="1" applyBorder="1" applyAlignment="1" applyProtection="1">
      <alignment horizontal="left" vertical="center" wrapText="1" indent="6"/>
      <protection/>
    </xf>
    <xf numFmtId="165" fontId="72" fillId="30" borderId="0" xfId="0" applyNumberFormat="1" applyFont="1" applyFill="1" applyBorder="1" applyAlignment="1" applyProtection="1">
      <alignment horizontal="left"/>
      <protection locked="0"/>
    </xf>
    <xf numFmtId="165" fontId="73" fillId="30" borderId="0" xfId="0" applyNumberFormat="1" applyFont="1" applyFill="1" applyBorder="1" applyAlignment="1" applyProtection="1">
      <alignment vertical="center"/>
      <protection locked="0"/>
    </xf>
    <xf numFmtId="165" fontId="73" fillId="30" borderId="0" xfId="0" applyNumberFormat="1" applyFont="1" applyFill="1" applyBorder="1" applyAlignment="1" applyProtection="1">
      <alignment horizontal="left" vertical="center" indent="4"/>
      <protection/>
    </xf>
    <xf numFmtId="165" fontId="73" fillId="30" borderId="0" xfId="0" applyNumberFormat="1" applyFont="1" applyFill="1" applyBorder="1" applyAlignment="1">
      <alignment horizontal="left" vertical="center" indent="2"/>
    </xf>
    <xf numFmtId="165" fontId="73" fillId="30" borderId="0" xfId="0" applyNumberFormat="1" applyFont="1" applyFill="1" applyBorder="1" applyAlignment="1">
      <alignment vertical="center"/>
    </xf>
    <xf numFmtId="165" fontId="73" fillId="30" borderId="0" xfId="0" applyNumberFormat="1" applyFont="1" applyFill="1" applyBorder="1" applyAlignment="1" applyProtection="1">
      <alignment horizontal="left" vertical="center" indent="2"/>
      <protection/>
    </xf>
    <xf numFmtId="165" fontId="73" fillId="30" borderId="0" xfId="0" applyNumberFormat="1" applyFont="1" applyFill="1" applyBorder="1" applyAlignment="1" applyProtection="1">
      <alignment horizontal="left" wrapText="1"/>
      <protection locked="0"/>
    </xf>
    <xf numFmtId="165" fontId="73" fillId="30" borderId="0" xfId="0" applyNumberFormat="1" applyFont="1" applyFill="1" applyBorder="1" applyAlignment="1" applyProtection="1">
      <alignment horizontal="left" vertical="center" wrapText="1"/>
      <protection locked="0"/>
    </xf>
    <xf numFmtId="165" fontId="72" fillId="30" borderId="0" xfId="0" applyNumberFormat="1" applyFont="1" applyFill="1" applyBorder="1" applyAlignment="1" applyProtection="1">
      <alignment horizontal="left" wrapText="1" indent="4"/>
      <protection locked="0"/>
    </xf>
    <xf numFmtId="165" fontId="73" fillId="30" borderId="0" xfId="0" applyNumberFormat="1" applyFont="1" applyFill="1" applyBorder="1" applyAlignment="1" applyProtection="1">
      <alignment/>
      <protection/>
    </xf>
    <xf numFmtId="165" fontId="77" fillId="30" borderId="0" xfId="0" applyNumberFormat="1" applyFont="1" applyFill="1" applyBorder="1" applyAlignment="1" applyProtection="1">
      <alignment horizontal="right" vertical="center"/>
      <protection locked="0"/>
    </xf>
    <xf numFmtId="217" fontId="73" fillId="30" borderId="0" xfId="0" applyNumberFormat="1" applyFont="1" applyFill="1" applyBorder="1" applyAlignment="1" applyProtection="1">
      <alignment horizontal="left" wrapText="1" indent="1"/>
      <protection locked="0"/>
    </xf>
    <xf numFmtId="165" fontId="76" fillId="30" borderId="0" xfId="0" applyNumberFormat="1" applyFont="1" applyFill="1" applyBorder="1" applyAlignment="1" applyProtection="1">
      <alignment horizontal="right" vertical="center"/>
      <protection locked="0"/>
    </xf>
    <xf numFmtId="165" fontId="73" fillId="30" borderId="0" xfId="0" applyNumberFormat="1" applyFont="1" applyFill="1" applyBorder="1" applyAlignment="1" applyProtection="1">
      <alignment horizontal="left" wrapText="1" indent="1"/>
      <protection locked="0"/>
    </xf>
    <xf numFmtId="165" fontId="73" fillId="8" borderId="0" xfId="0" applyNumberFormat="1" applyFont="1" applyFill="1" applyBorder="1" applyAlignment="1">
      <alignment vertical="center"/>
    </xf>
    <xf numFmtId="4" fontId="73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left" indent="1"/>
      <protection/>
    </xf>
    <xf numFmtId="165" fontId="73" fillId="30" borderId="0" xfId="0" applyNumberFormat="1" applyFont="1" applyFill="1" applyBorder="1" applyAlignment="1" applyProtection="1">
      <alignment horizontal="left" indent="2"/>
      <protection/>
    </xf>
    <xf numFmtId="165" fontId="73" fillId="30" borderId="0" xfId="0" applyNumberFormat="1" applyFont="1" applyFill="1" applyBorder="1" applyAlignment="1">
      <alignment/>
    </xf>
    <xf numFmtId="172" fontId="76" fillId="30" borderId="0" xfId="0" applyNumberFormat="1" applyFont="1" applyFill="1" applyBorder="1" applyAlignment="1" applyProtection="1">
      <alignment horizontal="right"/>
      <protection locked="0"/>
    </xf>
    <xf numFmtId="172" fontId="77" fillId="0" borderId="0" xfId="0" applyNumberFormat="1" applyFont="1" applyFill="1" applyBorder="1" applyAlignment="1" applyProtection="1">
      <alignment horizontal="right"/>
      <protection locked="0"/>
    </xf>
    <xf numFmtId="172" fontId="76" fillId="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left" wrapText="1" indent="4"/>
      <protection/>
    </xf>
    <xf numFmtId="165" fontId="72" fillId="30" borderId="0" xfId="0" applyNumberFormat="1" applyFont="1" applyFill="1" applyBorder="1" applyAlignment="1">
      <alignment vertical="center"/>
    </xf>
    <xf numFmtId="165" fontId="72" fillId="30" borderId="0" xfId="0" applyNumberFormat="1" applyFont="1" applyFill="1" applyBorder="1" applyAlignment="1" applyProtection="1">
      <alignment horizontal="left" indent="4"/>
      <protection/>
    </xf>
    <xf numFmtId="165" fontId="72" fillId="30" borderId="0" xfId="0" applyNumberFormat="1" applyFont="1" applyFill="1" applyBorder="1" applyAlignment="1" applyProtection="1">
      <alignment/>
      <protection/>
    </xf>
    <xf numFmtId="165" fontId="72" fillId="30" borderId="0" xfId="0" applyNumberFormat="1" applyFont="1" applyFill="1" applyBorder="1" applyAlignment="1">
      <alignment/>
    </xf>
    <xf numFmtId="172" fontId="77" fillId="30" borderId="0" xfId="0" applyNumberFormat="1" applyFont="1" applyFill="1" applyBorder="1" applyAlignment="1" applyProtection="1">
      <alignment horizontal="right"/>
      <protection locked="0"/>
    </xf>
    <xf numFmtId="165" fontId="72" fillId="30" borderId="0" xfId="0" applyNumberFormat="1" applyFont="1" applyFill="1" applyAlignment="1" applyProtection="1">
      <alignment horizontal="left" vertical="center" wrapText="1" indent="4"/>
      <protection/>
    </xf>
    <xf numFmtId="165" fontId="72" fillId="30" borderId="0" xfId="0" applyNumberFormat="1" applyFont="1" applyFill="1" applyBorder="1" applyAlignment="1" applyProtection="1">
      <alignment horizontal="left" vertical="center" indent="4"/>
      <protection/>
    </xf>
    <xf numFmtId="165" fontId="73" fillId="30" borderId="0" xfId="0" applyNumberFormat="1" applyFont="1" applyFill="1" applyBorder="1" applyAlignment="1" applyProtection="1">
      <alignment horizontal="left" wrapText="1" indent="2"/>
      <protection/>
    </xf>
    <xf numFmtId="165" fontId="73" fillId="30" borderId="0" xfId="0" applyNumberFormat="1" applyFont="1" applyFill="1" applyBorder="1" applyAlignment="1" applyProtection="1">
      <alignment/>
      <protection/>
    </xf>
    <xf numFmtId="165" fontId="72" fillId="30" borderId="0" xfId="0" applyNumberFormat="1" applyFont="1" applyFill="1" applyBorder="1" applyAlignment="1" applyProtection="1">
      <alignment horizontal="left" indent="2"/>
      <protection/>
    </xf>
    <xf numFmtId="165" fontId="73" fillId="30" borderId="0" xfId="0" applyNumberFormat="1" applyFont="1" applyFill="1" applyBorder="1" applyAlignment="1" applyProtection="1">
      <alignment vertical="center"/>
      <protection/>
    </xf>
    <xf numFmtId="165" fontId="73" fillId="30" borderId="0" xfId="0" applyNumberFormat="1" applyFont="1" applyFill="1" applyBorder="1" applyAlignment="1">
      <alignment horizontal="left" wrapText="1" indent="1"/>
    </xf>
    <xf numFmtId="165" fontId="73" fillId="0" borderId="0" xfId="0" applyNumberFormat="1" applyFont="1" applyFill="1" applyAlignment="1">
      <alignment horizontal="left" wrapText="1" indent="1"/>
    </xf>
    <xf numFmtId="165" fontId="73" fillId="0" borderId="0" xfId="0" applyNumberFormat="1" applyFont="1" applyFill="1" applyAlignment="1">
      <alignment horizontal="right" vertical="center"/>
    </xf>
    <xf numFmtId="165" fontId="73" fillId="8" borderId="20" xfId="0" applyNumberFormat="1" applyFont="1" applyFill="1" applyBorder="1" applyAlignment="1" applyProtection="1">
      <alignment horizontal="left" vertical="center"/>
      <protection/>
    </xf>
    <xf numFmtId="165" fontId="73" fillId="8" borderId="20" xfId="0" applyNumberFormat="1" applyFont="1" applyFill="1" applyBorder="1" applyAlignment="1" applyProtection="1">
      <alignment/>
      <protection/>
    </xf>
    <xf numFmtId="4" fontId="73" fillId="8" borderId="20" xfId="0" applyNumberFormat="1" applyFont="1" applyFill="1" applyBorder="1" applyAlignment="1" applyProtection="1">
      <alignment/>
      <protection/>
    </xf>
    <xf numFmtId="165" fontId="72" fillId="8" borderId="20" xfId="0" applyNumberFormat="1" applyFont="1" applyFill="1" applyBorder="1" applyAlignment="1" applyProtection="1">
      <alignment/>
      <protection/>
    </xf>
    <xf numFmtId="165" fontId="73" fillId="8" borderId="20" xfId="0" applyNumberFormat="1" applyFont="1" applyFill="1" applyBorder="1" applyAlignment="1" applyProtection="1">
      <alignment/>
      <protection/>
    </xf>
    <xf numFmtId="172" fontId="76" fillId="8" borderId="20" xfId="0" applyNumberFormat="1" applyFont="1" applyFill="1" applyBorder="1" applyAlignment="1" applyProtection="1">
      <alignment horizontal="right"/>
      <protection locked="0"/>
    </xf>
    <xf numFmtId="4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2" fillId="0" borderId="0" xfId="0" applyNumberFormat="1" applyFont="1" applyFill="1" applyBorder="1" applyAlignment="1" applyProtection="1">
      <alignment horizontal="left" vertical="center"/>
      <protection locked="0"/>
    </xf>
    <xf numFmtId="165" fontId="72" fillId="30" borderId="0" xfId="0" applyNumberFormat="1" applyFont="1" applyFill="1" applyAlignment="1" applyProtection="1" quotePrefix="1">
      <alignment horizontal="left"/>
      <protection locked="0"/>
    </xf>
    <xf numFmtId="165" fontId="73" fillId="30" borderId="0" xfId="0" applyNumberFormat="1" applyFont="1" applyFill="1" applyAlignment="1" applyProtection="1">
      <alignment horizontal="right"/>
      <protection locked="0"/>
    </xf>
    <xf numFmtId="165" fontId="72" fillId="30" borderId="0" xfId="0" applyNumberFormat="1" applyFont="1" applyFill="1" applyAlignment="1" applyProtection="1">
      <alignment horizontal="left"/>
      <protection locked="0"/>
    </xf>
    <xf numFmtId="165" fontId="74" fillId="30" borderId="0" xfId="0" applyNumberFormat="1" applyFont="1" applyFill="1" applyAlignment="1" applyProtection="1">
      <alignment horizontal="right"/>
      <protection locked="0"/>
    </xf>
    <xf numFmtId="4" fontId="72" fillId="30" borderId="0" xfId="0" applyNumberFormat="1" applyFont="1" applyFill="1" applyAlignment="1" applyProtection="1">
      <alignment horizontal="center"/>
      <protection locked="0"/>
    </xf>
    <xf numFmtId="165" fontId="74" fillId="30" borderId="0" xfId="0" applyNumberFormat="1" applyFont="1" applyFill="1" applyAlignment="1" applyProtection="1">
      <alignment/>
      <protection locked="0"/>
    </xf>
    <xf numFmtId="4" fontId="73" fillId="30" borderId="0" xfId="0" applyNumberFormat="1" applyFont="1" applyFill="1" applyAlignment="1" applyProtection="1">
      <alignment horizontal="center"/>
      <protection locked="0"/>
    </xf>
    <xf numFmtId="168" fontId="72" fillId="30" borderId="0" xfId="0" applyNumberFormat="1" applyFont="1" applyFill="1" applyBorder="1" applyAlignment="1" applyProtection="1">
      <alignment horizontal="center"/>
      <protection locked="0"/>
    </xf>
    <xf numFmtId="165" fontId="72" fillId="0" borderId="0" xfId="0" applyNumberFormat="1" applyFont="1" applyFill="1" applyAlignment="1" applyProtection="1">
      <alignment horizontal="left" wrapText="1"/>
      <protection locked="0"/>
    </xf>
    <xf numFmtId="0" fontId="74" fillId="8" borderId="0" xfId="0" applyFont="1" applyFill="1" applyBorder="1" applyAlignment="1" quotePrefix="1">
      <alignment horizontal="center" wrapText="1"/>
    </xf>
    <xf numFmtId="0" fontId="74" fillId="8" borderId="0" xfId="0" applyFont="1" applyFill="1" applyBorder="1" applyAlignment="1">
      <alignment horizontal="center" wrapText="1"/>
    </xf>
    <xf numFmtId="0" fontId="73" fillId="0" borderId="22" xfId="300" applyFont="1" applyFill="1" applyBorder="1" applyAlignment="1">
      <alignment horizontal="center" vertical="center" wrapText="1"/>
      <protection/>
    </xf>
    <xf numFmtId="0" fontId="73" fillId="0" borderId="22" xfId="300" applyFont="1" applyFill="1" applyBorder="1" applyAlignment="1" quotePrefix="1">
      <alignment horizontal="center" vertical="center" wrapText="1"/>
      <protection/>
    </xf>
    <xf numFmtId="0" fontId="0" fillId="0" borderId="22" xfId="0" applyFont="1" applyBorder="1" applyAlignment="1">
      <alignment/>
    </xf>
    <xf numFmtId="165" fontId="73" fillId="30" borderId="22" xfId="0" applyNumberFormat="1" applyFont="1" applyFill="1" applyBorder="1" applyAlignment="1">
      <alignment horizontal="center" vertical="center" wrapText="1"/>
    </xf>
    <xf numFmtId="165" fontId="73" fillId="30" borderId="22" xfId="0" applyNumberFormat="1" applyFont="1" applyFill="1" applyBorder="1" applyAlignment="1" quotePrefix="1">
      <alignment horizontal="center" vertical="center" wrapText="1"/>
    </xf>
  </cellXfs>
  <cellStyles count="442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_BGC 2014 trim 18 iulie retea si semestru -cu MF tinta 8400" xfId="17"/>
    <cellStyle name="_1_²ÜºÈÆø?0*Normal_laroux_7_laroux_1_²ÜºÈÆø (³é³Ýó Ø.)?_x0007_!ß&quot;VQ_x0006_?_x0006_?ults?_x0006_$Currency [0]_laroux_5_results_Sheet1?_x001C_Currency [_BGC 2015 trim 26 ianuarie retea final" xfId="18"/>
    <cellStyle name="_1_²ÜºÈÆø?0*Normal_laroux_7_laroux_1_²ÜºÈÆø (³é³Ýó Ø.)?_x0007_!ß&quot;VQ_x0006_?_x0006_?ults?_x0006_$Currency [0]_laroux_5_results_Sheet1?_x001C_Currency [_BGC rectificare MFP 3 decembrie  retea ora 12 " xfId="19"/>
    <cellStyle name="1 indent" xfId="20"/>
    <cellStyle name="1 indent 2" xfId="21"/>
    <cellStyle name="1 indent_BGC 2015 trim 26 ianuarie retea final" xfId="22"/>
    <cellStyle name="2 indents" xfId="23"/>
    <cellStyle name="2 indents 2" xfId="24"/>
    <cellStyle name="2 indents_BGC 2015 trim 26 ianuarie retea final" xfId="25"/>
    <cellStyle name="20 % - Accent1" xfId="26"/>
    <cellStyle name="20 % - Accent2" xfId="27"/>
    <cellStyle name="20 % - Accent3" xfId="28"/>
    <cellStyle name="20 % - Accent4" xfId="29"/>
    <cellStyle name="20 % - Accent5" xfId="30"/>
    <cellStyle name="20 % - Accent6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3 indents" xfId="38"/>
    <cellStyle name="3 indents 2" xfId="39"/>
    <cellStyle name="3 indents_BGC 2015 trim 26 ianuarie retea final" xfId="40"/>
    <cellStyle name="4 indents" xfId="41"/>
    <cellStyle name="4 indents 2" xfId="42"/>
    <cellStyle name="4 indents_BGC 2015 trim 26 ianuarie retea final" xfId="43"/>
    <cellStyle name="40 % - Accent1" xfId="44"/>
    <cellStyle name="40 % - Accent2" xfId="45"/>
    <cellStyle name="40 % - Accent3" xfId="46"/>
    <cellStyle name="40 % - Accent4" xfId="47"/>
    <cellStyle name="40 % - Accent5" xfId="48"/>
    <cellStyle name="40 % - Accent6" xfId="49"/>
    <cellStyle name="40% - Accent1" xfId="50"/>
    <cellStyle name="40% - Accent2" xfId="51"/>
    <cellStyle name="40% - Accent3" xfId="52"/>
    <cellStyle name="40% - Accent4" xfId="53"/>
    <cellStyle name="40% - Accent5" xfId="54"/>
    <cellStyle name="40% - Accent6" xfId="55"/>
    <cellStyle name="5 indents" xfId="56"/>
    <cellStyle name="5 indents 2" xfId="57"/>
    <cellStyle name="5 indents_BGC 2015 trim 26 ianuarie retea final" xfId="58"/>
    <cellStyle name="60 % - Accent1" xfId="59"/>
    <cellStyle name="60 % - Accent2" xfId="60"/>
    <cellStyle name="60 % - Accent3" xfId="61"/>
    <cellStyle name="60 % - Accent4" xfId="62"/>
    <cellStyle name="60 % - Accent5" xfId="63"/>
    <cellStyle name="60 % - Accent6" xfId="64"/>
    <cellStyle name="60% - Accent1" xfId="65"/>
    <cellStyle name="60% - Accent2" xfId="66"/>
    <cellStyle name="60% - Accent3" xfId="67"/>
    <cellStyle name="60% - Accent4" xfId="68"/>
    <cellStyle name="60% - Accent5" xfId="69"/>
    <cellStyle name="60% - Accent6" xfId="70"/>
    <cellStyle name="Accent1" xfId="71"/>
    <cellStyle name="Accent2" xfId="72"/>
    <cellStyle name="Accent3" xfId="73"/>
    <cellStyle name="Accent4" xfId="74"/>
    <cellStyle name="Accent5" xfId="75"/>
    <cellStyle name="Accent6" xfId="76"/>
    <cellStyle name="Aeia?nnueea" xfId="77"/>
    <cellStyle name="Ãèïåðññûëêà" xfId="78"/>
    <cellStyle name="al_laroux_7_laroux_1_²ðò²Ê´²ÜÎ?_x001F_Normal_laroux_7_laroux_1_²ÜºÈÆø?0*Normal_laroux_7_laroux_1_²ÜºÈÆø (³é³Ýó Ø.)?" xfId="79"/>
    <cellStyle name="Array" xfId="80"/>
    <cellStyle name="Array Enter" xfId="81"/>
    <cellStyle name="Array Enter 2" xfId="82"/>
    <cellStyle name="Array Enter_BGC 2015 trim 26 ianuarie retea final" xfId="83"/>
    <cellStyle name="Array_BGC 2014 trim 18 iulie retea si semestru -cu MF tinta 8400" xfId="84"/>
    <cellStyle name="Avertissement" xfId="85"/>
    <cellStyle name="Bad" xfId="86"/>
    <cellStyle name="Body" xfId="87"/>
    <cellStyle name="Bun" xfId="88"/>
    <cellStyle name="Calcul" xfId="89"/>
    <cellStyle name="Calculation" xfId="90"/>
    <cellStyle name="Celkem" xfId="91"/>
    <cellStyle name="Celkem 2" xfId="92"/>
    <cellStyle name="Celkem_BGC 2015 trim 26 ianuarie retea final" xfId="93"/>
    <cellStyle name="Cellule liée" xfId="94"/>
    <cellStyle name="Celulă legată" xfId="95"/>
    <cellStyle name="Check Cell" xfId="96"/>
    <cellStyle name="clsAltData" xfId="97"/>
    <cellStyle name="clsAltMRVData" xfId="98"/>
    <cellStyle name="clsBlank" xfId="99"/>
    <cellStyle name="clsBlank 2" xfId="100"/>
    <cellStyle name="clsBlank_BGC 2015 trim 26 ianuarie retea final" xfId="101"/>
    <cellStyle name="clsColumnHeader" xfId="102"/>
    <cellStyle name="clsData" xfId="103"/>
    <cellStyle name="clsDefault" xfId="104"/>
    <cellStyle name="clsDefault 2" xfId="105"/>
    <cellStyle name="clsDefault_BGC 2015 trim 26 ianuarie retea final" xfId="106"/>
    <cellStyle name="clsFooter" xfId="107"/>
    <cellStyle name="clsIndexTableData" xfId="108"/>
    <cellStyle name="clsIndexTableHdr" xfId="109"/>
    <cellStyle name="clsIndexTableTitle" xfId="110"/>
    <cellStyle name="clsMRVData" xfId="111"/>
    <cellStyle name="clsReportFooter" xfId="112"/>
    <cellStyle name="clsReportHeader" xfId="113"/>
    <cellStyle name="clsRowHeader" xfId="114"/>
    <cellStyle name="clsScale" xfId="115"/>
    <cellStyle name="clsSection" xfId="116"/>
    <cellStyle name="Comma  - Style1" xfId="117"/>
    <cellStyle name="Comma  - Style2" xfId="118"/>
    <cellStyle name="Comma  - Style3" xfId="119"/>
    <cellStyle name="Comma  - Style4" xfId="120"/>
    <cellStyle name="Comma  - Style5" xfId="121"/>
    <cellStyle name="Comma  - Style6" xfId="122"/>
    <cellStyle name="Comma  - Style7" xfId="123"/>
    <cellStyle name="Comma  - Style8" xfId="124"/>
    <cellStyle name="Comma 2" xfId="125"/>
    <cellStyle name="Comma 2 2" xfId="126"/>
    <cellStyle name="Comma 2_BGC rectificare MFP 3 decembrie  retea ora 12 " xfId="127"/>
    <cellStyle name="Comma 3" xfId="128"/>
    <cellStyle name="Comma 4" xfId="129"/>
    <cellStyle name="Comma(3)" xfId="130"/>
    <cellStyle name="Comma[mine]" xfId="131"/>
    <cellStyle name="Comma[mine] 2" xfId="132"/>
    <cellStyle name="Comma[mine]_BGC 2015 trim 26 ianuarie retea final" xfId="133"/>
    <cellStyle name="Comma0" xfId="134"/>
    <cellStyle name="Comma0 - Style3" xfId="135"/>
    <cellStyle name="Comma0 2" xfId="136"/>
    <cellStyle name="Comma0_040902bgr_bop_active" xfId="137"/>
    <cellStyle name="Commentaire" xfId="138"/>
    <cellStyle name="cucu" xfId="139"/>
    <cellStyle name="Curren - Style3" xfId="140"/>
    <cellStyle name="Curren - Style4" xfId="141"/>
    <cellStyle name="Currency0" xfId="142"/>
    <cellStyle name="Currency0 2" xfId="143"/>
    <cellStyle name="Currency0_BGC 2015 trim 26 ianuarie retea final" xfId="144"/>
    <cellStyle name="Date" xfId="145"/>
    <cellStyle name="Date 2" xfId="146"/>
    <cellStyle name="Date_BGC 2015 trim 26 ianuarie retea final" xfId="147"/>
    <cellStyle name="Datum" xfId="148"/>
    <cellStyle name="Datum 2" xfId="149"/>
    <cellStyle name="Datum_BGC 2015 trim 26 ianuarie retea final" xfId="150"/>
    <cellStyle name="Dezimal [0]_laroux" xfId="151"/>
    <cellStyle name="Dezimal_laroux" xfId="152"/>
    <cellStyle name="Entrée" xfId="153"/>
    <cellStyle name="Eronat" xfId="154"/>
    <cellStyle name="Euro" xfId="155"/>
    <cellStyle name="Euro 2" xfId="156"/>
    <cellStyle name="Euro_BGC 2015 trim 26 ianuarie retea final" xfId="157"/>
    <cellStyle name="Excel.Chart" xfId="158"/>
    <cellStyle name="Explanatory Text" xfId="159"/>
    <cellStyle name="Ezres [0]_10mell99" xfId="160"/>
    <cellStyle name="Ezres_10mell99" xfId="161"/>
    <cellStyle name="F2" xfId="162"/>
    <cellStyle name="F3" xfId="163"/>
    <cellStyle name="F4" xfId="164"/>
    <cellStyle name="F5" xfId="165"/>
    <cellStyle name="F5 - Style8" xfId="166"/>
    <cellStyle name="F5_BGC 2014 trim 18 iulie retea si semestru -cu MF tinta 8400" xfId="167"/>
    <cellStyle name="F6" xfId="168"/>
    <cellStyle name="F6 - Style5" xfId="169"/>
    <cellStyle name="F6_BGC 2014 trim 18 iulie retea si semestru -cu MF tinta 8400" xfId="170"/>
    <cellStyle name="F7" xfId="171"/>
    <cellStyle name="F7 - Style7" xfId="172"/>
    <cellStyle name="F7_BGC 2014 trim 18 iulie retea si semestru -cu MF tinta 8400" xfId="173"/>
    <cellStyle name="F8" xfId="174"/>
    <cellStyle name="F8 - Style6" xfId="175"/>
    <cellStyle name="F8_BGC 2014 trim 18 iulie retea si semestru -cu MF tinta 8400" xfId="176"/>
    <cellStyle name="Finanční0" xfId="177"/>
    <cellStyle name="Finanční0 2" xfId="178"/>
    <cellStyle name="Finanční0_BGC 2015 trim 26 ianuarie retea final" xfId="179"/>
    <cellStyle name="Finanení0" xfId="180"/>
    <cellStyle name="Finanèní0" xfId="181"/>
    <cellStyle name="Finanení0 2" xfId="182"/>
    <cellStyle name="Finanèní0 2" xfId="183"/>
    <cellStyle name="Finanení0_BGC 2014 trim 18 iulie retea si semestru -cu MF tinta 8400" xfId="184"/>
    <cellStyle name="Finanèní0_BGC 2014 trim 18 iulie retea si semestru -cu MF tinta 8400" xfId="185"/>
    <cellStyle name="Finanení0_BGC 2015 trim 26 ianuarie retea final" xfId="186"/>
    <cellStyle name="Finanèní0_BGC 2015 trim 26 ianuarie retea final" xfId="187"/>
    <cellStyle name="Finanení0_BGC rectificare MFP 3 decembrie  retea ora 12 " xfId="188"/>
    <cellStyle name="Finanèní0_BGC rectificare MFP 3 decembrie  retea ora 12 " xfId="189"/>
    <cellStyle name="Fixed" xfId="190"/>
    <cellStyle name="Fixed (0)" xfId="191"/>
    <cellStyle name="Fixed (0) 2" xfId="192"/>
    <cellStyle name="Fixed (0)_BGC 2015 trim 26 ianuarie retea final" xfId="193"/>
    <cellStyle name="Fixed (1)" xfId="194"/>
    <cellStyle name="Fixed (1) 2" xfId="195"/>
    <cellStyle name="Fixed (1)_BGC 2015 trim 26 ianuarie retea final" xfId="196"/>
    <cellStyle name="Fixed (2)" xfId="197"/>
    <cellStyle name="Fixed (2) 2" xfId="198"/>
    <cellStyle name="Fixed (2)_BGC 2015 trim 26 ianuarie retea final" xfId="199"/>
    <cellStyle name="Fixed 2" xfId="200"/>
    <cellStyle name="Fixed_BGC 2014 trim 18 iulie retea si semestru -cu MF tinta 8400" xfId="201"/>
    <cellStyle name="fixed0 - Style4" xfId="202"/>
    <cellStyle name="Fixed1 - Style1" xfId="203"/>
    <cellStyle name="Fixed1 - Style2" xfId="204"/>
    <cellStyle name="Fixed2 - Style2" xfId="205"/>
    <cellStyle name="Good" xfId="206"/>
    <cellStyle name="Grey" xfId="207"/>
    <cellStyle name="Grey 2" xfId="208"/>
    <cellStyle name="Grey_BGC 2015 trim 26 ianuarie retea final" xfId="209"/>
    <cellStyle name="Heading 1" xfId="210"/>
    <cellStyle name="Heading 2" xfId="211"/>
    <cellStyle name="Heading 3" xfId="212"/>
    <cellStyle name="Heading 4" xfId="213"/>
    <cellStyle name="Heading1 1" xfId="214"/>
    <cellStyle name="Heading2" xfId="215"/>
    <cellStyle name="Hiperhivatkozás" xfId="216"/>
    <cellStyle name="Hipervínculo_IIF" xfId="217"/>
    <cellStyle name="Hyperlink" xfId="218"/>
    <cellStyle name="Followed Hyperlink" xfId="219"/>
    <cellStyle name="Iau?iue_Eeno1" xfId="220"/>
    <cellStyle name="Ieșire" xfId="221"/>
    <cellStyle name="imf-one decimal" xfId="222"/>
    <cellStyle name="imf-one decimal 2" xfId="223"/>
    <cellStyle name="imf-one decimal_BGC 2015 trim 26 ianuarie retea final" xfId="224"/>
    <cellStyle name="imf-zero decimal" xfId="225"/>
    <cellStyle name="imf-zero decimal 2" xfId="226"/>
    <cellStyle name="imf-zero decimal_BGC 2015 trim 26 ianuarie retea final" xfId="227"/>
    <cellStyle name="Input" xfId="228"/>
    <cellStyle name="Input [yellow]" xfId="229"/>
    <cellStyle name="Input [yellow] 2" xfId="230"/>
    <cellStyle name="Input [yellow]_BGC 2015 trim 26 ianuarie retea final" xfId="231"/>
    <cellStyle name="Input_19 zile feb" xfId="232"/>
    <cellStyle name="Insatisfaisant" xfId="233"/>
    <cellStyle name="Intrare" xfId="234"/>
    <cellStyle name="Ioe?uaaaoayny aeia?nnueea" xfId="235"/>
    <cellStyle name="Îáû÷íûé_AMD" xfId="236"/>
    <cellStyle name="Îòêðûâàâøàÿñÿ ãèïåðññûëêà" xfId="237"/>
    <cellStyle name="Label" xfId="238"/>
    <cellStyle name="leftli - Style3" xfId="239"/>
    <cellStyle name="Linked Cell" xfId="240"/>
    <cellStyle name="MacroCode" xfId="241"/>
    <cellStyle name="Már látott hiperhivatkozás" xfId="242"/>
    <cellStyle name="Měna0" xfId="243"/>
    <cellStyle name="Měna0 2" xfId="244"/>
    <cellStyle name="Měna0_BGC 2015 trim 26 ianuarie retea final" xfId="245"/>
    <cellStyle name="měny_DEFLÁTORY  3q 1998" xfId="246"/>
    <cellStyle name="Millares [0]_11.1.3. bis" xfId="247"/>
    <cellStyle name="Millares_11.1.3. bis" xfId="248"/>
    <cellStyle name="Milliers [0]_Encours - Apr rééch" xfId="249"/>
    <cellStyle name="Milliers_Cash flows projection" xfId="250"/>
    <cellStyle name="Mina0" xfId="251"/>
    <cellStyle name="Mìna0" xfId="252"/>
    <cellStyle name="Mina0 2" xfId="253"/>
    <cellStyle name="Mìna0 2" xfId="254"/>
    <cellStyle name="Mina0_BGC 2014 trim 18 iulie retea si semestru -cu MF tinta 8400" xfId="255"/>
    <cellStyle name="Mìna0_BGC 2014 trim 18 iulie retea si semestru -cu MF tinta 8400" xfId="256"/>
    <cellStyle name="Mina0_BGC 2015 trim 26 ianuarie retea final" xfId="257"/>
    <cellStyle name="Mìna0_BGC 2015 trim 26 ianuarie retea final" xfId="258"/>
    <cellStyle name="Mina0_BGC rectificare MFP 3 decembrie  retea ora 12 " xfId="259"/>
    <cellStyle name="Mìna0_BGC rectificare MFP 3 decembrie  retea ora 12 " xfId="260"/>
    <cellStyle name="Moneda [0]_11.1.3. bis" xfId="261"/>
    <cellStyle name="Moneda_11.1.3. bis" xfId="262"/>
    <cellStyle name="Monétaire [0]_Encours - Apr rééch" xfId="263"/>
    <cellStyle name="Monétaire_Encours - Apr rééch" xfId="264"/>
    <cellStyle name="Navadno_Slo" xfId="265"/>
    <cellStyle name="Nedefinován" xfId="266"/>
    <cellStyle name="Neutral" xfId="267"/>
    <cellStyle name="Neutre" xfId="268"/>
    <cellStyle name="Neutru" xfId="269"/>
    <cellStyle name="no dec" xfId="270"/>
    <cellStyle name="No-definido" xfId="271"/>
    <cellStyle name="Normaali_CENTRAL" xfId="272"/>
    <cellStyle name="Normal - Modelo1" xfId="273"/>
    <cellStyle name="Normal - Style1" xfId="274"/>
    <cellStyle name="Normal - Style2" xfId="275"/>
    <cellStyle name="Normal - Style3" xfId="276"/>
    <cellStyle name="Normal - Style5" xfId="277"/>
    <cellStyle name="Normal - Style6" xfId="278"/>
    <cellStyle name="Normal - Style7" xfId="279"/>
    <cellStyle name="Normal - Style8" xfId="280"/>
    <cellStyle name="Normal 10" xfId="281"/>
    <cellStyle name="Normal 2" xfId="282"/>
    <cellStyle name="Normal 2 2" xfId="283"/>
    <cellStyle name="Normal 2 3" xfId="284"/>
    <cellStyle name="Normal 2 3 2" xfId="285"/>
    <cellStyle name="Normal 2_BGC rectificare MFP 3 decembrie  retea ora 12 " xfId="286"/>
    <cellStyle name="Normal 3" xfId="287"/>
    <cellStyle name="Normal 4" xfId="288"/>
    <cellStyle name="Normal 5" xfId="289"/>
    <cellStyle name="Normal 5 2" xfId="290"/>
    <cellStyle name="Normal 5_BGC 2014 trim 18 iulie retea si semestru -cu MF tinta 8400" xfId="291"/>
    <cellStyle name="Normal 6" xfId="292"/>
    <cellStyle name="Normal 7" xfId="293"/>
    <cellStyle name="Normal 8" xfId="294"/>
    <cellStyle name="Normal 9" xfId="295"/>
    <cellStyle name="Normal Table" xfId="296"/>
    <cellStyle name="Normal Table 2" xfId="297"/>
    <cellStyle name="Normal Table_BGC 2015 trim 26 ianuarie retea final" xfId="298"/>
    <cellStyle name="Normál_10mell99" xfId="299"/>
    <cellStyle name="Normal_realizari.bugete.2005" xfId="300"/>
    <cellStyle name="normálne_HDP-OD~1" xfId="301"/>
    <cellStyle name="normální_agricult_1" xfId="302"/>
    <cellStyle name="Normßl - Style1" xfId="303"/>
    <cellStyle name="Normßl - Style1 2" xfId="304"/>
    <cellStyle name="Normßl - Style1_BGC 2015 trim 26 ianuarie retea final" xfId="305"/>
    <cellStyle name="Notă" xfId="306"/>
    <cellStyle name="Note" xfId="307"/>
    <cellStyle name="Ôèíàíñîâûé_Tranche" xfId="308"/>
    <cellStyle name="Output" xfId="309"/>
    <cellStyle name="Pénznem [0]_10mell99" xfId="310"/>
    <cellStyle name="Pénznem_10mell99" xfId="311"/>
    <cellStyle name="Percen - Style1" xfId="312"/>
    <cellStyle name="Percent [2]" xfId="313"/>
    <cellStyle name="Percent [2] 2" xfId="314"/>
    <cellStyle name="Percent [2]_BGC 2015 trim 26 ianuarie retea final" xfId="315"/>
    <cellStyle name="Percent 2" xfId="316"/>
    <cellStyle name="Percent 2 2" xfId="317"/>
    <cellStyle name="Percent 2_BGC rectificare MFP 3 decembrie  retea ora 12 " xfId="318"/>
    <cellStyle name="Percent 3" xfId="319"/>
    <cellStyle name="Percent 4" xfId="320"/>
    <cellStyle name="Percent 5" xfId="321"/>
    <cellStyle name="percentage difference" xfId="322"/>
    <cellStyle name="percentage difference 2" xfId="323"/>
    <cellStyle name="percentage difference one decimal" xfId="324"/>
    <cellStyle name="percentage difference one decimal 2" xfId="325"/>
    <cellStyle name="percentage difference one decimal_BGC 2015 trim 26 ianuarie retea final" xfId="326"/>
    <cellStyle name="percentage difference zero decimal" xfId="327"/>
    <cellStyle name="percentage difference zero decimal 2" xfId="328"/>
    <cellStyle name="percentage difference zero decimal_BGC 2015 trim 26 ianuarie retea final" xfId="329"/>
    <cellStyle name="percentage difference_BGC 2014 trim 18 iulie retea si semestru -cu MF tinta 8400" xfId="330"/>
    <cellStyle name="Pevný" xfId="331"/>
    <cellStyle name="Pevný 2" xfId="332"/>
    <cellStyle name="Pevný_BGC 2015 trim 26 ianuarie retea final" xfId="333"/>
    <cellStyle name="Presentation" xfId="334"/>
    <cellStyle name="Presentation 2" xfId="335"/>
    <cellStyle name="Presentation_BGC 2015 trim 26 ianuarie retea final" xfId="336"/>
    <cellStyle name="Percent" xfId="337"/>
    <cellStyle name="Publication" xfId="338"/>
    <cellStyle name="Red Text" xfId="339"/>
    <cellStyle name="reduced" xfId="340"/>
    <cellStyle name="s1" xfId="341"/>
    <cellStyle name="Satisfaisant" xfId="342"/>
    <cellStyle name="Currency" xfId="343"/>
    <cellStyle name="Currency [0]" xfId="344"/>
    <cellStyle name="Sortie" xfId="345"/>
    <cellStyle name="Standard_laroux" xfId="346"/>
    <cellStyle name="STYL1 - Style1" xfId="347"/>
    <cellStyle name="Style1" xfId="348"/>
    <cellStyle name="Text" xfId="349"/>
    <cellStyle name="Text 2" xfId="350"/>
    <cellStyle name="Text avertisment" xfId="351"/>
    <cellStyle name="text BoldBlack" xfId="352"/>
    <cellStyle name="text BoldUnderline" xfId="353"/>
    <cellStyle name="text BoldUnderlineER" xfId="354"/>
    <cellStyle name="text BoldUndlnBlack" xfId="355"/>
    <cellStyle name="Text explicativ" xfId="356"/>
    <cellStyle name="text LightGreen" xfId="357"/>
    <cellStyle name="Text_BGC 2014 trim 18 iulie retea si semestru -cu MF tinta 8400" xfId="358"/>
    <cellStyle name="Texte explicatif" xfId="359"/>
    <cellStyle name="Title" xfId="360"/>
    <cellStyle name="Titlu" xfId="361"/>
    <cellStyle name="Titlu 1" xfId="362"/>
    <cellStyle name="Titlu 2" xfId="363"/>
    <cellStyle name="Titlu 3" xfId="364"/>
    <cellStyle name="Titlu 4" xfId="365"/>
    <cellStyle name="Titre" xfId="366"/>
    <cellStyle name="Titre 1" xfId="367"/>
    <cellStyle name="Titre 2" xfId="368"/>
    <cellStyle name="Titre 3" xfId="369"/>
    <cellStyle name="Titre 4" xfId="370"/>
    <cellStyle name="Titre_BGC rectificare MFP 3 decembrie  retea ora 12 " xfId="371"/>
    <cellStyle name="TopGrey" xfId="372"/>
    <cellStyle name="Total" xfId="373"/>
    <cellStyle name="Undefiniert" xfId="374"/>
    <cellStyle name="ux?_x0018_Normal_laroux_7_laroux_1?&quot;Normal_laroux_7_laroux_1_²ðò²Ê´²ÜÎ?_x001F_Normal_laroux_7_laroux_1_²ÜºÈÆø?0*Normal_laro" xfId="375"/>
    <cellStyle name="ux_1_²ÜºÈÆø (³é³Ýó Ø.)?_x0007_!ß&quot;VQ_x0006_?_x0006_?ults?_x0006_$Currency [0]_laroux_5_results_Sheet1?_x001C_Currency [0]_laroux_5_Sheet1?_x0015_Cur" xfId="376"/>
    <cellStyle name="Verificare celulă" xfId="377"/>
    <cellStyle name="Vérification" xfId="378"/>
    <cellStyle name="Comma" xfId="379"/>
    <cellStyle name="Comma [0]" xfId="380"/>
    <cellStyle name="Währung [0]_laroux" xfId="381"/>
    <cellStyle name="Währung_laroux" xfId="382"/>
    <cellStyle name="Warning Text" xfId="383"/>
    <cellStyle name="WebAnchor1" xfId="384"/>
    <cellStyle name="WebAnchor1 2" xfId="385"/>
    <cellStyle name="WebAnchor1_BGC 2015 trim 26 ianuarie retea final" xfId="386"/>
    <cellStyle name="WebAnchor2" xfId="387"/>
    <cellStyle name="WebAnchor2 2" xfId="388"/>
    <cellStyle name="WebAnchor2_BGC 2015 trim 26 ianuarie retea final" xfId="389"/>
    <cellStyle name="WebAnchor3" xfId="390"/>
    <cellStyle name="WebAnchor3 2" xfId="391"/>
    <cellStyle name="WebAnchor3_BGC 2015 trim 26 ianuarie retea final" xfId="392"/>
    <cellStyle name="WebAnchor4" xfId="393"/>
    <cellStyle name="WebAnchor4 2" xfId="394"/>
    <cellStyle name="WebAnchor4_BGC 2015 trim 26 ianuarie retea final" xfId="395"/>
    <cellStyle name="WebAnchor5" xfId="396"/>
    <cellStyle name="WebAnchor5 2" xfId="397"/>
    <cellStyle name="WebAnchor5_BGC 2015 trim 26 ianuarie retea final" xfId="398"/>
    <cellStyle name="WebAnchor6" xfId="399"/>
    <cellStyle name="WebAnchor6 2" xfId="400"/>
    <cellStyle name="WebAnchor6_BGC 2015 trim 26 ianuarie retea final" xfId="401"/>
    <cellStyle name="WebAnchor7" xfId="402"/>
    <cellStyle name="WebAnchor7 2" xfId="403"/>
    <cellStyle name="WebAnchor7_BGC 2015 trim 26 ianuarie retea final" xfId="404"/>
    <cellStyle name="Webexclude" xfId="405"/>
    <cellStyle name="Webexclude 2" xfId="406"/>
    <cellStyle name="Webexclude_BGC 2015 trim 26 ianuarie retea final" xfId="407"/>
    <cellStyle name="WebFN" xfId="408"/>
    <cellStyle name="WebFN1" xfId="409"/>
    <cellStyle name="WebFN1 2" xfId="410"/>
    <cellStyle name="WebFN1_BGC 2015 trim 26 ianuarie retea final" xfId="411"/>
    <cellStyle name="WebFN2" xfId="412"/>
    <cellStyle name="WebFN2 2" xfId="413"/>
    <cellStyle name="WebFN2_BGC 2015 trim 26 ianuarie retea final" xfId="414"/>
    <cellStyle name="WebFN3" xfId="415"/>
    <cellStyle name="WebFN3 2" xfId="416"/>
    <cellStyle name="WebFN3_BGC 2015 trim 26 ianuarie retea final" xfId="417"/>
    <cellStyle name="WebFN4" xfId="418"/>
    <cellStyle name="WebFN4 2" xfId="419"/>
    <cellStyle name="WebFN4_BGC 2015 trim 26 ianuarie retea final" xfId="420"/>
    <cellStyle name="WebHR" xfId="421"/>
    <cellStyle name="WebHR 2" xfId="422"/>
    <cellStyle name="WebHR_BGC 2015 trim 26 ianuarie retea final" xfId="423"/>
    <cellStyle name="WebIndent1" xfId="424"/>
    <cellStyle name="WebIndent1 2" xfId="425"/>
    <cellStyle name="WebIndent1_BGC 2015 trim 26 ianuarie retea final" xfId="426"/>
    <cellStyle name="WebIndent1wFN3" xfId="427"/>
    <cellStyle name="WebIndent1wFN3 2" xfId="428"/>
    <cellStyle name="WebIndent1wFN3_BGC 2015 trim 26 ianuarie retea final" xfId="429"/>
    <cellStyle name="WebIndent2" xfId="430"/>
    <cellStyle name="WebIndent2 2" xfId="431"/>
    <cellStyle name="WebIndent2_BGC 2015 trim 26 ianuarie retea final" xfId="432"/>
    <cellStyle name="WebNoBR" xfId="433"/>
    <cellStyle name="WebNoBR 2" xfId="434"/>
    <cellStyle name="WebNoBR_BGC 2015 trim 26 ianuarie retea final" xfId="435"/>
    <cellStyle name="Záhlaví 1" xfId="436"/>
    <cellStyle name="Záhlaví 2" xfId="437"/>
    <cellStyle name="zero" xfId="438"/>
    <cellStyle name="ДАТА" xfId="439"/>
    <cellStyle name="Денежный [0]_453" xfId="440"/>
    <cellStyle name="Денежный_453" xfId="441"/>
    <cellStyle name="ЗАГОЛОВОК1" xfId="442"/>
    <cellStyle name="ЗАГОЛОВОК2" xfId="443"/>
    <cellStyle name="ИТОГОВЫЙ" xfId="444"/>
    <cellStyle name="Обычный_02-682" xfId="445"/>
    <cellStyle name="Открывавшаяся гиперссылка_Table_B_1999_2000_2001" xfId="446"/>
    <cellStyle name="ПРОЦЕНТНЫЙ_BOPENGC" xfId="447"/>
    <cellStyle name="ТЕКСТ" xfId="448"/>
    <cellStyle name="Тысячи [0]_Dk98" xfId="449"/>
    <cellStyle name="Тысячи_Dk98" xfId="450"/>
    <cellStyle name="УровеньСтолб_1_Структура державного боргу" xfId="451"/>
    <cellStyle name="УровеньСтрок_1_Структура державного боргу" xfId="452"/>
    <cellStyle name="ФИКСИРОВАННЫЙ" xfId="453"/>
    <cellStyle name="Финансовый [0]_453" xfId="454"/>
    <cellStyle name="Финансовый_1 квартал-уточ.платежі" xfId="4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etea\SIT.%20INV.%20OPC%202009_2\BGC%202014\06-Iun%202014\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etea\SIT.%20INV.%20OPC%202009_2\BGC%202014\06-Iun%202014\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R184"/>
  <sheetViews>
    <sheetView showZeros="0" tabSelected="1" view="pageBreakPreview" zoomScale="75" zoomScaleNormal="75" zoomScaleSheetLayoutView="75" workbookViewId="0" topLeftCell="A1">
      <selection activeCell="N51" sqref="N51"/>
    </sheetView>
  </sheetViews>
  <sheetFormatPr defaultColWidth="8.8515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5.28125" style="1" customWidth="1"/>
    <col min="6" max="6" width="11.421875" style="3" customWidth="1"/>
    <col min="7" max="7" width="11.7109375" style="3" customWidth="1"/>
    <col min="8" max="8" width="8.28125" style="3" customWidth="1"/>
    <col min="9" max="9" width="2.28125" style="3" customWidth="1"/>
    <col min="10" max="10" width="14.140625" style="3" customWidth="1"/>
    <col min="11" max="11" width="9.28125" style="4" bestFit="1" customWidth="1"/>
    <col min="12" max="12" width="0.13671875" style="4" customWidth="1"/>
    <col min="13" max="13" width="14.140625" style="4" customWidth="1"/>
    <col min="14" max="14" width="11.140625" style="4" customWidth="1"/>
    <col min="15" max="15" width="8.8515625" style="4" customWidth="1"/>
    <col min="16" max="16" width="10.421875" style="4" bestFit="1" customWidth="1"/>
    <col min="17" max="16384" width="8.8515625" style="4" customWidth="1"/>
  </cols>
  <sheetData>
    <row r="1" ht="27" customHeight="1">
      <c r="F1" s="2"/>
    </row>
    <row r="2" ht="18" customHeight="1">
      <c r="F2" s="2"/>
    </row>
    <row r="3" spans="1:12" ht="6.75" customHeight="1">
      <c r="A3" s="108" t="s">
        <v>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14.2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</row>
    <row r="5" spans="1:12" ht="19.5" customHeight="1" thickBot="1">
      <c r="A5" s="5"/>
      <c r="B5" s="6"/>
      <c r="C5" s="6"/>
      <c r="D5" s="6"/>
      <c r="E5" s="6"/>
      <c r="F5" s="6"/>
      <c r="G5" s="6"/>
      <c r="H5" s="6"/>
      <c r="I5" s="6"/>
      <c r="J5" s="6"/>
      <c r="L5" s="7"/>
    </row>
    <row r="6" spans="1:10" ht="11.25" customHeight="1" hidden="1" thickBot="1">
      <c r="A6" s="4" t="s">
        <v>1</v>
      </c>
      <c r="B6" s="4"/>
      <c r="C6" s="4"/>
      <c r="D6" s="4"/>
      <c r="E6" s="8"/>
      <c r="F6" s="9"/>
      <c r="G6" s="10"/>
      <c r="H6" s="10"/>
      <c r="I6" s="11"/>
      <c r="J6" s="10"/>
    </row>
    <row r="7" spans="1:12" ht="47.25" customHeight="1">
      <c r="A7" s="12"/>
      <c r="B7" s="111" t="s">
        <v>2</v>
      </c>
      <c r="C7" s="112"/>
      <c r="D7" s="112"/>
      <c r="E7" s="13"/>
      <c r="F7" s="113" t="s">
        <v>49</v>
      </c>
      <c r="G7" s="114"/>
      <c r="H7" s="114"/>
      <c r="I7" s="14"/>
      <c r="J7" s="110" t="s">
        <v>3</v>
      </c>
      <c r="K7" s="111"/>
      <c r="L7" s="15"/>
    </row>
    <row r="8" spans="1:12" s="23" customFormat="1" ht="33" customHeight="1">
      <c r="A8" s="16"/>
      <c r="B8" s="17" t="s">
        <v>4</v>
      </c>
      <c r="C8" s="18" t="s">
        <v>5</v>
      </c>
      <c r="D8" s="18" t="s">
        <v>6</v>
      </c>
      <c r="E8" s="19"/>
      <c r="F8" s="17"/>
      <c r="G8" s="18" t="s">
        <v>5</v>
      </c>
      <c r="H8" s="18" t="s">
        <v>6</v>
      </c>
      <c r="I8" s="19"/>
      <c r="J8" s="20" t="s">
        <v>4</v>
      </c>
      <c r="K8" s="21" t="s">
        <v>7</v>
      </c>
      <c r="L8" s="22"/>
    </row>
    <row r="9" spans="1:12" s="27" customFormat="1" ht="9.75" customHeight="1">
      <c r="A9" s="24"/>
      <c r="B9" s="24"/>
      <c r="C9" s="24"/>
      <c r="D9" s="24"/>
      <c r="E9" s="24"/>
      <c r="F9" s="25"/>
      <c r="G9" s="25"/>
      <c r="H9" s="25"/>
      <c r="I9" s="25"/>
      <c r="J9" s="25"/>
      <c r="K9" s="26"/>
      <c r="L9" s="26"/>
    </row>
    <row r="10" spans="1:12" s="27" customFormat="1" ht="18" customHeight="1">
      <c r="A10" s="28" t="s">
        <v>8</v>
      </c>
      <c r="B10" s="29">
        <v>670500</v>
      </c>
      <c r="C10" s="30"/>
      <c r="D10" s="30"/>
      <c r="E10" s="30"/>
      <c r="F10" s="30">
        <v>705000</v>
      </c>
      <c r="G10" s="30"/>
      <c r="H10" s="30"/>
      <c r="I10" s="30"/>
      <c r="J10" s="30"/>
      <c r="K10" s="31"/>
      <c r="L10" s="31"/>
    </row>
    <row r="11" spans="6:12" s="27" customFormat="1" ht="8.25" customHeight="1">
      <c r="F11" s="33"/>
      <c r="G11" s="33"/>
      <c r="H11" s="33"/>
      <c r="I11" s="33"/>
      <c r="J11" s="33"/>
      <c r="K11" s="34"/>
      <c r="L11" s="34"/>
    </row>
    <row r="12" spans="1:12" s="33" customFormat="1" ht="35.25" customHeight="1">
      <c r="A12" s="35" t="s">
        <v>9</v>
      </c>
      <c r="B12" s="36">
        <f>B13+B29+B30+B32+B34++B37+B31+B35+B36</f>
        <v>30497.86590466666</v>
      </c>
      <c r="C12" s="37">
        <f aca="true" t="shared" si="0" ref="C12:C34">B12/$B$10*100</f>
        <v>4.548525861993537</v>
      </c>
      <c r="D12" s="37">
        <f aca="true" t="shared" si="1" ref="D12:D34">B12/B$12*100</f>
        <v>100</v>
      </c>
      <c r="E12" s="37"/>
      <c r="F12" s="36">
        <f>F13+F29+F30+F32+F34+F37+F31+F35+F36</f>
        <v>33818.181835745</v>
      </c>
      <c r="G12" s="37">
        <f aca="true" t="shared" si="2" ref="G12:G36">F12/$F$10*100</f>
        <v>4.796905224928369</v>
      </c>
      <c r="H12" s="37">
        <f aca="true" t="shared" si="3" ref="H12:H36">F12/F$12*100</f>
        <v>100</v>
      </c>
      <c r="I12" s="37"/>
      <c r="J12" s="37">
        <f aca="true" t="shared" si="4" ref="J12:J31">F12-B12</f>
        <v>3320.3159310783412</v>
      </c>
      <c r="K12" s="38">
        <f aca="true" t="shared" si="5" ref="K12:K31">F12/B12-1</f>
        <v>0.1088704351136347</v>
      </c>
      <c r="L12" s="38"/>
    </row>
    <row r="13" spans="1:18" s="44" customFormat="1" ht="24.75" customHeight="1">
      <c r="A13" s="39" t="s">
        <v>10</v>
      </c>
      <c r="B13" s="40">
        <f>B14+B27+B28</f>
        <v>29746.343805999997</v>
      </c>
      <c r="C13" s="41">
        <f t="shared" si="0"/>
        <v>4.436442029231916</v>
      </c>
      <c r="D13" s="41">
        <f t="shared" si="1"/>
        <v>97.5358206996652</v>
      </c>
      <c r="E13" s="41"/>
      <c r="F13" s="40">
        <f>F14+F27+F28</f>
        <v>32786.960986369995</v>
      </c>
      <c r="G13" s="41">
        <f t="shared" si="2"/>
        <v>4.650632764024113</v>
      </c>
      <c r="H13" s="41">
        <f t="shared" si="3"/>
        <v>96.95069103837797</v>
      </c>
      <c r="I13" s="41"/>
      <c r="J13" s="41">
        <f t="shared" si="4"/>
        <v>3040.617180369998</v>
      </c>
      <c r="K13" s="42">
        <f t="shared" si="5"/>
        <v>0.10221818184447562</v>
      </c>
      <c r="L13" s="43"/>
      <c r="P13" s="33"/>
      <c r="R13" s="33"/>
    </row>
    <row r="14" spans="1:18" s="44" customFormat="1" ht="25.5" customHeight="1">
      <c r="A14" s="45" t="s">
        <v>11</v>
      </c>
      <c r="B14" s="40">
        <f>B15+B19+B20+B25+B26</f>
        <v>18161.649479999996</v>
      </c>
      <c r="C14" s="41">
        <f t="shared" si="0"/>
        <v>2.708672554809843</v>
      </c>
      <c r="D14" s="41">
        <f t="shared" si="1"/>
        <v>59.550558510459496</v>
      </c>
      <c r="E14" s="41"/>
      <c r="F14" s="40">
        <f>F15+F19+F20+F25+F26</f>
        <v>21054.266201999995</v>
      </c>
      <c r="G14" s="41">
        <f t="shared" si="2"/>
        <v>2.9864207378723395</v>
      </c>
      <c r="H14" s="41">
        <f t="shared" si="3"/>
        <v>62.25723873702206</v>
      </c>
      <c r="I14" s="41"/>
      <c r="J14" s="41">
        <f t="shared" si="4"/>
        <v>2892.616721999999</v>
      </c>
      <c r="K14" s="42">
        <f t="shared" si="5"/>
        <v>0.15927059517283437</v>
      </c>
      <c r="L14" s="43"/>
      <c r="P14" s="33"/>
      <c r="R14" s="33"/>
    </row>
    <row r="15" spans="1:18" s="44" customFormat="1" ht="40.5" customHeight="1">
      <c r="A15" s="46" t="s">
        <v>12</v>
      </c>
      <c r="B15" s="40">
        <f>B16+B17+B18</f>
        <v>4511.242851999999</v>
      </c>
      <c r="C15" s="41">
        <f t="shared" si="0"/>
        <v>0.6728177258762117</v>
      </c>
      <c r="D15" s="41">
        <f t="shared" si="1"/>
        <v>14.791995171405443</v>
      </c>
      <c r="E15" s="41"/>
      <c r="F15" s="40">
        <f>F16+F17+F18</f>
        <v>4992.250840999999</v>
      </c>
      <c r="G15" s="41">
        <f t="shared" si="2"/>
        <v>0.7081206866666665</v>
      </c>
      <c r="H15" s="41">
        <f t="shared" si="3"/>
        <v>14.762032049053891</v>
      </c>
      <c r="I15" s="41"/>
      <c r="J15" s="41">
        <f t="shared" si="4"/>
        <v>481.0079889999997</v>
      </c>
      <c r="K15" s="42">
        <f t="shared" si="5"/>
        <v>0.1066242729066893</v>
      </c>
      <c r="L15" s="43"/>
      <c r="P15" s="33"/>
      <c r="R15" s="33"/>
    </row>
    <row r="16" spans="1:18" ht="25.5" customHeight="1">
      <c r="A16" s="47" t="s">
        <v>13</v>
      </c>
      <c r="B16" s="48">
        <v>495.10609700000003</v>
      </c>
      <c r="C16" s="48">
        <f t="shared" si="0"/>
        <v>0.07384132692020881</v>
      </c>
      <c r="D16" s="48">
        <f t="shared" si="1"/>
        <v>1.623412269395023</v>
      </c>
      <c r="E16" s="48"/>
      <c r="F16" s="48">
        <v>534.2985610000001</v>
      </c>
      <c r="G16" s="48">
        <f t="shared" si="2"/>
        <v>0.07578702992907801</v>
      </c>
      <c r="H16" s="48">
        <f t="shared" si="3"/>
        <v>1.5799150989106676</v>
      </c>
      <c r="I16" s="48"/>
      <c r="J16" s="48">
        <f t="shared" si="4"/>
        <v>39.19246400000003</v>
      </c>
      <c r="K16" s="49">
        <f t="shared" si="5"/>
        <v>0.07915972806127658</v>
      </c>
      <c r="L16" s="50"/>
      <c r="P16" s="33"/>
      <c r="R16" s="33"/>
    </row>
    <row r="17" spans="1:18" ht="18" customHeight="1">
      <c r="A17" s="47" t="s">
        <v>14</v>
      </c>
      <c r="B17" s="48">
        <v>3717.069028</v>
      </c>
      <c r="C17" s="48">
        <f t="shared" si="0"/>
        <v>0.5543727111111111</v>
      </c>
      <c r="D17" s="48">
        <f t="shared" si="1"/>
        <v>12.187964363208865</v>
      </c>
      <c r="E17" s="48"/>
      <c r="F17" s="48">
        <v>4141.847736</v>
      </c>
      <c r="G17" s="48">
        <f t="shared" si="2"/>
        <v>0.5874961327659574</v>
      </c>
      <c r="H17" s="48">
        <f t="shared" si="3"/>
        <v>12.247399212994257</v>
      </c>
      <c r="I17" s="48"/>
      <c r="J17" s="48">
        <f t="shared" si="4"/>
        <v>424.7787079999998</v>
      </c>
      <c r="K17" s="49">
        <f t="shared" si="5"/>
        <v>0.11427786376852822</v>
      </c>
      <c r="L17" s="50"/>
      <c r="P17" s="33"/>
      <c r="R17" s="33"/>
    </row>
    <row r="18" spans="1:18" ht="30" customHeight="1">
      <c r="A18" s="51" t="s">
        <v>15</v>
      </c>
      <c r="B18" s="48">
        <v>299.067727</v>
      </c>
      <c r="C18" s="48">
        <f t="shared" si="0"/>
        <v>0.044603687844891875</v>
      </c>
      <c r="D18" s="48">
        <f t="shared" si="1"/>
        <v>0.9806185388015554</v>
      </c>
      <c r="E18" s="48"/>
      <c r="F18" s="48">
        <v>316.104544</v>
      </c>
      <c r="G18" s="48">
        <f t="shared" si="2"/>
        <v>0.0448375239716312</v>
      </c>
      <c r="H18" s="48">
        <f t="shared" si="3"/>
        <v>0.9347177371489709</v>
      </c>
      <c r="I18" s="48"/>
      <c r="J18" s="48">
        <f t="shared" si="4"/>
        <v>17.036816999999985</v>
      </c>
      <c r="K18" s="49">
        <f t="shared" si="5"/>
        <v>0.05696641750983722</v>
      </c>
      <c r="L18" s="50"/>
      <c r="P18" s="33"/>
      <c r="R18" s="33"/>
    </row>
    <row r="19" spans="1:18" ht="24" customHeight="1">
      <c r="A19" s="46" t="s">
        <v>16</v>
      </c>
      <c r="B19" s="41">
        <v>733.478087</v>
      </c>
      <c r="C19" s="41">
        <f t="shared" si="0"/>
        <v>0.10939270499627143</v>
      </c>
      <c r="D19" s="41">
        <f t="shared" si="1"/>
        <v>2.4050144665622852</v>
      </c>
      <c r="E19" s="41"/>
      <c r="F19" s="41">
        <v>755.881764</v>
      </c>
      <c r="G19" s="41">
        <f t="shared" si="2"/>
        <v>0.10721727148936169</v>
      </c>
      <c r="H19" s="41">
        <f t="shared" si="3"/>
        <v>2.235134247226299</v>
      </c>
      <c r="I19" s="41"/>
      <c r="J19" s="41">
        <f t="shared" si="4"/>
        <v>22.403677000000016</v>
      </c>
      <c r="K19" s="42">
        <f t="shared" si="5"/>
        <v>0.030544439427813597</v>
      </c>
      <c r="L19" s="43"/>
      <c r="P19" s="33"/>
      <c r="R19" s="33"/>
    </row>
    <row r="20" spans="1:18" ht="23.25" customHeight="1">
      <c r="A20" s="52" t="s">
        <v>17</v>
      </c>
      <c r="B20" s="40">
        <f>B21+B22+B23+B24</f>
        <v>12729.575495</v>
      </c>
      <c r="C20" s="48">
        <f t="shared" si="0"/>
        <v>1.8985198351976138</v>
      </c>
      <c r="D20" s="41">
        <f t="shared" si="1"/>
        <v>41.73923360667728</v>
      </c>
      <c r="E20" s="41"/>
      <c r="F20" s="40">
        <f>F21+F22+F23+F24</f>
        <v>15098.223105</v>
      </c>
      <c r="G20" s="41">
        <f t="shared" si="2"/>
        <v>2.141591929787234</v>
      </c>
      <c r="H20" s="41">
        <f t="shared" si="3"/>
        <v>44.645283351813845</v>
      </c>
      <c r="I20" s="41"/>
      <c r="J20" s="41">
        <f t="shared" si="4"/>
        <v>2368.64761</v>
      </c>
      <c r="K20" s="42">
        <f t="shared" si="5"/>
        <v>0.18607435974046194</v>
      </c>
      <c r="L20" s="43"/>
      <c r="P20" s="33"/>
      <c r="R20" s="33"/>
    </row>
    <row r="21" spans="1:18" ht="20.25" customHeight="1">
      <c r="A21" s="47" t="s">
        <v>18</v>
      </c>
      <c r="B21" s="32">
        <v>8389.712</v>
      </c>
      <c r="C21" s="48">
        <f t="shared" si="0"/>
        <v>1.251262043251305</v>
      </c>
      <c r="D21" s="48">
        <f t="shared" si="1"/>
        <v>27.50917728547111</v>
      </c>
      <c r="E21" s="48"/>
      <c r="F21" s="48">
        <v>10024.091131</v>
      </c>
      <c r="G21" s="48">
        <f t="shared" si="2"/>
        <v>1.4218568980141844</v>
      </c>
      <c r="H21" s="48">
        <f t="shared" si="3"/>
        <v>29.64112967304699</v>
      </c>
      <c r="I21" s="48"/>
      <c r="J21" s="48">
        <f t="shared" si="4"/>
        <v>1634.3791309999997</v>
      </c>
      <c r="K21" s="49">
        <f t="shared" si="5"/>
        <v>0.19480753701676523</v>
      </c>
      <c r="L21" s="50"/>
      <c r="P21" s="33"/>
      <c r="R21" s="33"/>
    </row>
    <row r="22" spans="1:18" ht="18" customHeight="1">
      <c r="A22" s="47" t="s">
        <v>19</v>
      </c>
      <c r="B22" s="32">
        <v>3450.289107</v>
      </c>
      <c r="C22" s="48">
        <f t="shared" si="0"/>
        <v>0.5145845051454139</v>
      </c>
      <c r="D22" s="48">
        <f t="shared" si="1"/>
        <v>11.31321489111817</v>
      </c>
      <c r="E22" s="48"/>
      <c r="F22" s="48">
        <v>3936.6111450000003</v>
      </c>
      <c r="G22" s="48">
        <f t="shared" si="2"/>
        <v>0.5583845595744682</v>
      </c>
      <c r="H22" s="48">
        <f t="shared" si="3"/>
        <v>11.6405168205675</v>
      </c>
      <c r="I22" s="48"/>
      <c r="J22" s="48">
        <f t="shared" si="4"/>
        <v>486.32203800000025</v>
      </c>
      <c r="K22" s="49">
        <f t="shared" si="5"/>
        <v>0.14095109798577243</v>
      </c>
      <c r="L22" s="50"/>
      <c r="P22" s="33"/>
      <c r="R22" s="33"/>
    </row>
    <row r="23" spans="1:18" s="54" customFormat="1" ht="27.75" customHeight="1">
      <c r="A23" s="53" t="s">
        <v>20</v>
      </c>
      <c r="B23" s="32">
        <v>541.074701</v>
      </c>
      <c r="C23" s="48">
        <f t="shared" si="0"/>
        <v>0.08069719627143922</v>
      </c>
      <c r="D23" s="48">
        <f t="shared" si="1"/>
        <v>1.7741395502601607</v>
      </c>
      <c r="E23" s="48"/>
      <c r="F23" s="48">
        <v>697.5104699999999</v>
      </c>
      <c r="G23" s="48">
        <f t="shared" si="2"/>
        <v>0.09893765531914893</v>
      </c>
      <c r="H23" s="48">
        <f t="shared" si="3"/>
        <v>2.0625309586062612</v>
      </c>
      <c r="I23" s="48"/>
      <c r="J23" s="48">
        <f t="shared" si="4"/>
        <v>156.43576899999994</v>
      </c>
      <c r="K23" s="49">
        <f t="shared" si="5"/>
        <v>0.2891204647174954</v>
      </c>
      <c r="L23" s="50"/>
      <c r="P23" s="33"/>
      <c r="R23" s="33"/>
    </row>
    <row r="24" spans="1:18" ht="45" customHeight="1">
      <c r="A24" s="53" t="s">
        <v>21</v>
      </c>
      <c r="B24" s="32">
        <v>348.499687</v>
      </c>
      <c r="C24" s="48">
        <f t="shared" si="0"/>
        <v>0.05197609052945563</v>
      </c>
      <c r="D24" s="48">
        <f t="shared" si="1"/>
        <v>1.1427018798278405</v>
      </c>
      <c r="E24" s="48"/>
      <c r="F24" s="48">
        <v>440.01035900000005</v>
      </c>
      <c r="G24" s="48">
        <f t="shared" si="2"/>
        <v>0.062412816879432634</v>
      </c>
      <c r="H24" s="48">
        <f t="shared" si="3"/>
        <v>1.301105899593099</v>
      </c>
      <c r="I24" s="48"/>
      <c r="J24" s="48">
        <f t="shared" si="4"/>
        <v>91.51067200000006</v>
      </c>
      <c r="K24" s="49">
        <f t="shared" si="5"/>
        <v>0.2625846605136264</v>
      </c>
      <c r="L24" s="50"/>
      <c r="P24" s="33"/>
      <c r="R24" s="33"/>
    </row>
    <row r="25" spans="1:18" s="44" customFormat="1" ht="35.25" customHeight="1">
      <c r="A25" s="52" t="s">
        <v>22</v>
      </c>
      <c r="B25" s="55">
        <v>106.417531</v>
      </c>
      <c r="C25" s="41">
        <f t="shared" si="0"/>
        <v>0.01587136927665921</v>
      </c>
      <c r="D25" s="41">
        <f t="shared" si="1"/>
        <v>0.3489343527597989</v>
      </c>
      <c r="E25" s="41"/>
      <c r="F25" s="41">
        <v>116.770418</v>
      </c>
      <c r="G25" s="41">
        <f t="shared" si="2"/>
        <v>0.01656317985815603</v>
      </c>
      <c r="H25" s="41">
        <f t="shared" si="3"/>
        <v>0.3452888702507847</v>
      </c>
      <c r="I25" s="41"/>
      <c r="J25" s="41">
        <f t="shared" si="4"/>
        <v>10.35288700000001</v>
      </c>
      <c r="K25" s="42">
        <f t="shared" si="5"/>
        <v>0.0972855402931685</v>
      </c>
      <c r="L25" s="43"/>
      <c r="P25" s="33"/>
      <c r="R25" s="33"/>
    </row>
    <row r="26" spans="1:18" s="44" customFormat="1" ht="17.25" customHeight="1">
      <c r="A26" s="56" t="s">
        <v>23</v>
      </c>
      <c r="B26" s="55">
        <v>80.935515</v>
      </c>
      <c r="C26" s="41">
        <f t="shared" si="0"/>
        <v>0.012070919463087249</v>
      </c>
      <c r="D26" s="41">
        <f t="shared" si="1"/>
        <v>0.265380913054692</v>
      </c>
      <c r="E26" s="41"/>
      <c r="F26" s="41">
        <v>91.140074</v>
      </c>
      <c r="G26" s="41">
        <f t="shared" si="2"/>
        <v>0.012927670070921988</v>
      </c>
      <c r="H26" s="41">
        <f t="shared" si="3"/>
        <v>0.26950021867724167</v>
      </c>
      <c r="I26" s="41"/>
      <c r="J26" s="41">
        <f t="shared" si="4"/>
        <v>10.204559000000003</v>
      </c>
      <c r="K26" s="42">
        <f t="shared" si="5"/>
        <v>0.1260825856238761</v>
      </c>
      <c r="L26" s="43"/>
      <c r="P26" s="33"/>
      <c r="R26" s="33"/>
    </row>
    <row r="27" spans="1:18" s="44" customFormat="1" ht="18" customHeight="1">
      <c r="A27" s="57" t="s">
        <v>24</v>
      </c>
      <c r="B27" s="55">
        <v>9222.417081</v>
      </c>
      <c r="C27" s="41">
        <f t="shared" si="0"/>
        <v>1.3754537033557046</v>
      </c>
      <c r="D27" s="41">
        <f t="shared" si="1"/>
        <v>30.239548923942323</v>
      </c>
      <c r="E27" s="41"/>
      <c r="F27" s="41">
        <v>8805.317331</v>
      </c>
      <c r="G27" s="41">
        <f t="shared" si="2"/>
        <v>1.2489811817021277</v>
      </c>
      <c r="H27" s="41">
        <f t="shared" si="3"/>
        <v>26.03722865341327</v>
      </c>
      <c r="I27" s="41"/>
      <c r="J27" s="41">
        <f t="shared" si="4"/>
        <v>-417.0997499999994</v>
      </c>
      <c r="K27" s="42">
        <f t="shared" si="5"/>
        <v>-0.04522672812741324</v>
      </c>
      <c r="L27" s="43"/>
      <c r="P27" s="33"/>
      <c r="R27" s="33"/>
    </row>
    <row r="28" spans="1:18" s="44" customFormat="1" ht="18.75" customHeight="1">
      <c r="A28" s="59" t="s">
        <v>25</v>
      </c>
      <c r="B28" s="55">
        <v>2362.2772449999998</v>
      </c>
      <c r="C28" s="41">
        <f t="shared" si="0"/>
        <v>0.35231577106636836</v>
      </c>
      <c r="D28" s="41">
        <f t="shared" si="1"/>
        <v>7.74571326526337</v>
      </c>
      <c r="E28" s="41"/>
      <c r="F28" s="41">
        <v>2927.3774533700002</v>
      </c>
      <c r="G28" s="41">
        <f t="shared" si="2"/>
        <v>0.4152308444496454</v>
      </c>
      <c r="H28" s="41">
        <f t="shared" si="3"/>
        <v>8.656223647942635</v>
      </c>
      <c r="I28" s="41"/>
      <c r="J28" s="41">
        <f t="shared" si="4"/>
        <v>565.1002083700005</v>
      </c>
      <c r="K28" s="42">
        <f t="shared" si="5"/>
        <v>0.23921841077972217</v>
      </c>
      <c r="L28" s="43"/>
      <c r="P28" s="33"/>
      <c r="R28" s="33"/>
    </row>
    <row r="29" spans="1:18" s="44" customFormat="1" ht="19.5" customHeight="1">
      <c r="A29" s="60" t="s">
        <v>26</v>
      </c>
      <c r="B29" s="55">
        <v>42.967037999999995</v>
      </c>
      <c r="C29" s="41">
        <f t="shared" si="0"/>
        <v>0.006408208501118567</v>
      </c>
      <c r="D29" s="41">
        <f t="shared" si="1"/>
        <v>0.14088539222485513</v>
      </c>
      <c r="E29" s="41"/>
      <c r="F29" s="41">
        <v>130.816822</v>
      </c>
      <c r="G29" s="41">
        <f t="shared" si="2"/>
        <v>0.01855557758865248</v>
      </c>
      <c r="H29" s="41">
        <f t="shared" si="3"/>
        <v>0.38682393582061164</v>
      </c>
      <c r="I29" s="41"/>
      <c r="J29" s="41">
        <f t="shared" si="4"/>
        <v>87.849784</v>
      </c>
      <c r="K29" s="42">
        <f t="shared" si="5"/>
        <v>2.0445855262352506</v>
      </c>
      <c r="L29" s="43"/>
      <c r="P29" s="33"/>
      <c r="R29" s="33"/>
    </row>
    <row r="30" spans="1:18" s="44" customFormat="1" ht="18" customHeight="1">
      <c r="A30" s="60" t="s">
        <v>27</v>
      </c>
      <c r="B30" s="55">
        <v>77.61291666666666</v>
      </c>
      <c r="C30" s="41">
        <f t="shared" si="0"/>
        <v>0.011575379070345513</v>
      </c>
      <c r="D30" s="41">
        <f t="shared" si="1"/>
        <v>0.2544863857336019</v>
      </c>
      <c r="E30" s="41"/>
      <c r="F30" s="41">
        <v>-0.013954624999999998</v>
      </c>
      <c r="G30" s="41">
        <f t="shared" si="2"/>
        <v>-1.979379432624113E-06</v>
      </c>
      <c r="H30" s="41">
        <f t="shared" si="3"/>
        <v>-4.1263676053838875E-05</v>
      </c>
      <c r="I30" s="41"/>
      <c r="J30" s="41">
        <f t="shared" si="4"/>
        <v>-77.62687129166666</v>
      </c>
      <c r="K30" s="42">
        <f t="shared" si="5"/>
        <v>-1.0001797977140832</v>
      </c>
      <c r="L30" s="43"/>
      <c r="P30" s="33"/>
      <c r="R30" s="33"/>
    </row>
    <row r="31" spans="1:18" s="44" customFormat="1" ht="30" customHeight="1">
      <c r="A31" s="61" t="s">
        <v>28</v>
      </c>
      <c r="B31" s="55">
        <v>516.2411440000001</v>
      </c>
      <c r="C31" s="41">
        <f t="shared" si="0"/>
        <v>0.07699345920954512</v>
      </c>
      <c r="D31" s="41">
        <f t="shared" si="1"/>
        <v>1.692712354411024</v>
      </c>
      <c r="E31" s="41"/>
      <c r="F31" s="41">
        <v>778.420982</v>
      </c>
      <c r="G31" s="41">
        <f t="shared" si="2"/>
        <v>0.11041432368794327</v>
      </c>
      <c r="H31" s="41">
        <f t="shared" si="3"/>
        <v>2.301782472460503</v>
      </c>
      <c r="I31" s="41"/>
      <c r="J31" s="41">
        <f t="shared" si="4"/>
        <v>262.1798379999999</v>
      </c>
      <c r="K31" s="42">
        <f t="shared" si="5"/>
        <v>0.5078631198756214</v>
      </c>
      <c r="L31" s="43"/>
      <c r="P31" s="33"/>
      <c r="R31" s="33"/>
    </row>
    <row r="32" spans="1:18" s="44" customFormat="1" ht="0.75" customHeight="1">
      <c r="A32" s="60"/>
      <c r="B32" s="55"/>
      <c r="C32" s="41"/>
      <c r="D32" s="41"/>
      <c r="E32" s="41"/>
      <c r="F32" s="41"/>
      <c r="G32" s="41"/>
      <c r="H32" s="41"/>
      <c r="I32" s="41"/>
      <c r="J32" s="41"/>
      <c r="K32" s="42"/>
      <c r="L32" s="43"/>
      <c r="P32" s="33"/>
      <c r="R32" s="33"/>
    </row>
    <row r="33" spans="1:18" ht="15" customHeight="1" hidden="1">
      <c r="A33" s="62"/>
      <c r="B33" s="55"/>
      <c r="C33" s="48"/>
      <c r="D33" s="48"/>
      <c r="E33" s="48"/>
      <c r="F33" s="48"/>
      <c r="G33" s="48"/>
      <c r="H33" s="48"/>
      <c r="I33" s="48"/>
      <c r="J33" s="48"/>
      <c r="K33" s="42"/>
      <c r="L33" s="43"/>
      <c r="P33" s="33"/>
      <c r="R33" s="33"/>
    </row>
    <row r="34" spans="1:18" ht="18" customHeight="1">
      <c r="A34" s="60" t="s">
        <v>30</v>
      </c>
      <c r="B34" s="55">
        <v>114.701</v>
      </c>
      <c r="C34" s="63">
        <f t="shared" si="0"/>
        <v>0.017106785980611484</v>
      </c>
      <c r="D34" s="63">
        <f t="shared" si="1"/>
        <v>0.3760951679653392</v>
      </c>
      <c r="E34" s="63"/>
      <c r="F34" s="63">
        <v>103.997</v>
      </c>
      <c r="G34" s="63">
        <f t="shared" si="2"/>
        <v>0.014751347517730497</v>
      </c>
      <c r="H34" s="63">
        <f t="shared" si="3"/>
        <v>0.3075180105929813</v>
      </c>
      <c r="I34" s="63"/>
      <c r="J34" s="63">
        <f>F34-B34</f>
        <v>-10.703999999999994</v>
      </c>
      <c r="K34" s="42">
        <f>F34/B34-1</f>
        <v>-0.09332089519707754</v>
      </c>
      <c r="L34" s="64"/>
      <c r="P34" s="33"/>
      <c r="R34" s="33"/>
    </row>
    <row r="35" spans="1:18" ht="9.75" customHeight="1">
      <c r="A35" s="65"/>
      <c r="B35" s="40"/>
      <c r="C35" s="40"/>
      <c r="D35" s="40"/>
      <c r="E35" s="40"/>
      <c r="F35" s="58">
        <v>0</v>
      </c>
      <c r="G35" s="63">
        <f t="shared" si="2"/>
        <v>0</v>
      </c>
      <c r="H35" s="63">
        <f t="shared" si="3"/>
        <v>0</v>
      </c>
      <c r="I35" s="41"/>
      <c r="J35" s="63">
        <f>F35-B35</f>
        <v>0</v>
      </c>
      <c r="K35" s="42"/>
      <c r="L35" s="66"/>
      <c r="P35" s="33"/>
      <c r="R35" s="33"/>
    </row>
    <row r="36" spans="1:18" ht="48" customHeight="1">
      <c r="A36" s="65" t="s">
        <v>31</v>
      </c>
      <c r="B36" s="40"/>
      <c r="C36" s="40"/>
      <c r="D36" s="40"/>
      <c r="E36" s="40"/>
      <c r="F36" s="63">
        <v>18</v>
      </c>
      <c r="G36" s="63">
        <f t="shared" si="2"/>
        <v>0.002553191489361702</v>
      </c>
      <c r="H36" s="63">
        <f t="shared" si="3"/>
        <v>0.05322580642397053</v>
      </c>
      <c r="I36" s="41"/>
      <c r="J36" s="63">
        <f>F36-B36</f>
        <v>18</v>
      </c>
      <c r="K36" s="42"/>
      <c r="L36" s="66"/>
      <c r="P36" s="33"/>
      <c r="R36" s="33"/>
    </row>
    <row r="37" spans="1:18" ht="10.5" customHeight="1">
      <c r="A37" s="67"/>
      <c r="B37" s="40"/>
      <c r="C37" s="40"/>
      <c r="D37" s="40"/>
      <c r="E37" s="40"/>
      <c r="F37" s="58"/>
      <c r="G37" s="41"/>
      <c r="H37" s="41"/>
      <c r="I37" s="41"/>
      <c r="J37" s="41"/>
      <c r="K37" s="66"/>
      <c r="L37" s="66"/>
      <c r="R37" s="33"/>
    </row>
    <row r="38" spans="1:14" s="44" customFormat="1" ht="33" customHeight="1">
      <c r="A38" s="35" t="s">
        <v>32</v>
      </c>
      <c r="B38" s="68">
        <f>B39+B53+B54+B55+B56</f>
        <v>33559.04589676667</v>
      </c>
      <c r="C38" s="37">
        <f aca="true" t="shared" si="6" ref="C38:C48">B38/$B$10*100</f>
        <v>5.005077687810092</v>
      </c>
      <c r="D38" s="37">
        <f aca="true" t="shared" si="7" ref="D38:D48">B38/B$38*100</f>
        <v>100</v>
      </c>
      <c r="E38" s="37"/>
      <c r="F38" s="68">
        <f>F39+F53+F54+F55+F56</f>
        <v>31485.669883745002</v>
      </c>
      <c r="G38" s="37">
        <f aca="true" t="shared" si="8" ref="G38:G57">F38/$F$10*100</f>
        <v>4.466052465779432</v>
      </c>
      <c r="H38" s="37">
        <f aca="true" t="shared" si="9" ref="H38:H55">F38/F$38*100</f>
        <v>100</v>
      </c>
      <c r="I38" s="37"/>
      <c r="J38" s="37">
        <f aca="true" t="shared" si="10" ref="J38:J51">F38-B38</f>
        <v>-2073.3760130216688</v>
      </c>
      <c r="K38" s="38">
        <f aca="true" t="shared" si="11" ref="K38:K48">F38/B38-1</f>
        <v>-0.06178292491984805</v>
      </c>
      <c r="L38" s="38"/>
      <c r="N38" s="69"/>
    </row>
    <row r="39" spans="1:12" s="44" customFormat="1" ht="19.5" customHeight="1">
      <c r="A39" s="70" t="s">
        <v>33</v>
      </c>
      <c r="B39" s="58">
        <f>B40+B41+B42+B43+B44+B51</f>
        <v>32472.115627766667</v>
      </c>
      <c r="C39" s="41">
        <f t="shared" si="6"/>
        <v>4.842970265140442</v>
      </c>
      <c r="D39" s="41">
        <f t="shared" si="7"/>
        <v>96.76114072985392</v>
      </c>
      <c r="E39" s="41"/>
      <c r="F39" s="58">
        <f>F40+F41+F42+F43+F44+F51</f>
        <v>31174.760924370003</v>
      </c>
      <c r="G39" s="41">
        <f t="shared" si="8"/>
        <v>4.421951904165958</v>
      </c>
      <c r="H39" s="41">
        <f t="shared" si="9"/>
        <v>99.0125382101668</v>
      </c>
      <c r="I39" s="41"/>
      <c r="J39" s="41">
        <f t="shared" si="10"/>
        <v>-1297.3547033966643</v>
      </c>
      <c r="K39" s="42">
        <f t="shared" si="11"/>
        <v>-0.03995288506201633</v>
      </c>
      <c r="L39" s="43"/>
    </row>
    <row r="40" spans="1:18" ht="19.5" customHeight="1">
      <c r="A40" s="71" t="s">
        <v>34</v>
      </c>
      <c r="B40" s="63">
        <v>7746.669059555556</v>
      </c>
      <c r="C40" s="63">
        <f t="shared" si="6"/>
        <v>1.1553570558621262</v>
      </c>
      <c r="D40" s="63">
        <f t="shared" si="7"/>
        <v>23.083698754087425</v>
      </c>
      <c r="E40" s="63"/>
      <c r="F40" s="72">
        <v>7677.418202000001</v>
      </c>
      <c r="G40" s="63">
        <f t="shared" si="8"/>
        <v>1.0889954896453902</v>
      </c>
      <c r="H40" s="63">
        <f t="shared" si="9"/>
        <v>24.383849002887484</v>
      </c>
      <c r="I40" s="63"/>
      <c r="J40" s="63">
        <f t="shared" si="10"/>
        <v>-69.25085755555483</v>
      </c>
      <c r="K40" s="73">
        <f t="shared" si="11"/>
        <v>-0.00893943668216124</v>
      </c>
      <c r="L40" s="74"/>
      <c r="P40" s="44"/>
      <c r="R40" s="44"/>
    </row>
    <row r="41" spans="1:18" ht="17.25" customHeight="1">
      <c r="A41" s="71" t="s">
        <v>35</v>
      </c>
      <c r="B41" s="63">
        <v>5447.004997555556</v>
      </c>
      <c r="C41" s="63">
        <f t="shared" si="6"/>
        <v>0.8123795671223797</v>
      </c>
      <c r="D41" s="63">
        <f t="shared" si="7"/>
        <v>16.231108042557196</v>
      </c>
      <c r="E41" s="63"/>
      <c r="F41" s="72">
        <v>4869.756055</v>
      </c>
      <c r="G41" s="63">
        <f t="shared" si="8"/>
        <v>0.690745539716312</v>
      </c>
      <c r="H41" s="63">
        <f t="shared" si="9"/>
        <v>15.466579154836696</v>
      </c>
      <c r="I41" s="63"/>
      <c r="J41" s="63">
        <f t="shared" si="10"/>
        <v>-577.2489425555559</v>
      </c>
      <c r="K41" s="73">
        <f t="shared" si="11"/>
        <v>-0.10597547511239791</v>
      </c>
      <c r="L41" s="74"/>
      <c r="P41" s="44"/>
      <c r="R41" s="44"/>
    </row>
    <row r="42" spans="1:18" ht="19.5" customHeight="1">
      <c r="A42" s="71" t="s">
        <v>36</v>
      </c>
      <c r="B42" s="63">
        <v>1510.8689579999998</v>
      </c>
      <c r="C42" s="63">
        <f t="shared" si="6"/>
        <v>0.2253346693512304</v>
      </c>
      <c r="D42" s="63">
        <f t="shared" si="7"/>
        <v>4.5021213137217595</v>
      </c>
      <c r="E42" s="63"/>
      <c r="F42" s="72">
        <v>1266.00312837</v>
      </c>
      <c r="G42" s="63">
        <f t="shared" si="8"/>
        <v>0.1795749118255319</v>
      </c>
      <c r="H42" s="63">
        <f t="shared" si="9"/>
        <v>4.020886749573637</v>
      </c>
      <c r="I42" s="63"/>
      <c r="J42" s="63">
        <f t="shared" si="10"/>
        <v>-244.86582962999978</v>
      </c>
      <c r="K42" s="73">
        <f t="shared" si="11"/>
        <v>-0.16206953510656474</v>
      </c>
      <c r="L42" s="74"/>
      <c r="P42" s="44"/>
      <c r="R42" s="44"/>
    </row>
    <row r="43" spans="1:18" ht="19.5" customHeight="1">
      <c r="A43" s="71" t="s">
        <v>37</v>
      </c>
      <c r="B43" s="63">
        <v>1043.461219</v>
      </c>
      <c r="C43" s="63">
        <f t="shared" si="6"/>
        <v>0.15562434287844892</v>
      </c>
      <c r="D43" s="63">
        <f t="shared" si="7"/>
        <v>3.1093292169564775</v>
      </c>
      <c r="E43" s="63"/>
      <c r="F43" s="72">
        <v>627.4920000000001</v>
      </c>
      <c r="G43" s="63">
        <f t="shared" si="8"/>
        <v>0.08900595744680852</v>
      </c>
      <c r="H43" s="63">
        <f t="shared" si="9"/>
        <v>1.992944734277206</v>
      </c>
      <c r="I43" s="63"/>
      <c r="J43" s="63">
        <f t="shared" si="10"/>
        <v>-415.96921899999995</v>
      </c>
      <c r="K43" s="73">
        <f t="shared" si="11"/>
        <v>-0.3986436787738442</v>
      </c>
      <c r="L43" s="74"/>
      <c r="P43" s="44"/>
      <c r="R43" s="44"/>
    </row>
    <row r="44" spans="1:12" s="44" customFormat="1" ht="19.5" customHeight="1">
      <c r="A44" s="71" t="s">
        <v>38</v>
      </c>
      <c r="B44" s="72">
        <f>B45+B46+B47+B48+B50+B49</f>
        <v>16673.877649655555</v>
      </c>
      <c r="C44" s="63">
        <v>-186.64442122222223</v>
      </c>
      <c r="D44" s="63">
        <f t="shared" si="7"/>
        <v>49.68519576196307</v>
      </c>
      <c r="E44" s="63"/>
      <c r="F44" s="72">
        <f>F45+F46+F47+F48+F50+F49</f>
        <v>16712.266322000003</v>
      </c>
      <c r="G44" s="63">
        <f t="shared" si="8"/>
        <v>2.3705342300709225</v>
      </c>
      <c r="H44" s="63">
        <f t="shared" si="9"/>
        <v>53.07896063100117</v>
      </c>
      <c r="I44" s="63"/>
      <c r="J44" s="63">
        <f t="shared" si="10"/>
        <v>38.38867234444842</v>
      </c>
      <c r="K44" s="73">
        <f t="shared" si="11"/>
        <v>0.0023023242194200044</v>
      </c>
      <c r="L44" s="75"/>
    </row>
    <row r="45" spans="1:18" ht="31.5" customHeight="1">
      <c r="A45" s="76" t="s">
        <v>39</v>
      </c>
      <c r="B45" s="48">
        <v>325.10121910000043</v>
      </c>
      <c r="C45" s="48">
        <f t="shared" si="6"/>
        <v>0.04848638614466823</v>
      </c>
      <c r="D45" s="48">
        <f t="shared" si="7"/>
        <v>0.9687439270474705</v>
      </c>
      <c r="E45" s="48"/>
      <c r="F45" s="77">
        <v>141.59295399999974</v>
      </c>
      <c r="G45" s="48">
        <f t="shared" si="8"/>
        <v>0.020084106950354574</v>
      </c>
      <c r="H45" s="48">
        <f t="shared" si="9"/>
        <v>0.44970602347926997</v>
      </c>
      <c r="I45" s="48"/>
      <c r="J45" s="48">
        <f t="shared" si="10"/>
        <v>-183.5082651000007</v>
      </c>
      <c r="K45" s="49">
        <f t="shared" si="11"/>
        <v>-0.5644650167969809</v>
      </c>
      <c r="L45" s="74"/>
      <c r="P45" s="44"/>
      <c r="R45" s="44"/>
    </row>
    <row r="46" spans="1:18" ht="15.75" customHeight="1">
      <c r="A46" s="78" t="s">
        <v>40</v>
      </c>
      <c r="B46" s="48">
        <v>3271.9475565555554</v>
      </c>
      <c r="C46" s="79">
        <f t="shared" si="6"/>
        <v>0.4879862127599635</v>
      </c>
      <c r="D46" s="79">
        <f t="shared" si="7"/>
        <v>9.749822943776836</v>
      </c>
      <c r="E46" s="79"/>
      <c r="F46" s="80">
        <v>2592.268392</v>
      </c>
      <c r="G46" s="79">
        <f t="shared" si="8"/>
        <v>0.36769764425531914</v>
      </c>
      <c r="H46" s="79">
        <f t="shared" si="9"/>
        <v>8.233168935491829</v>
      </c>
      <c r="I46" s="79"/>
      <c r="J46" s="79">
        <f t="shared" si="10"/>
        <v>-679.6791645555554</v>
      </c>
      <c r="K46" s="81">
        <f t="shared" si="11"/>
        <v>-0.2077292355110567</v>
      </c>
      <c r="L46" s="74"/>
      <c r="P46" s="44"/>
      <c r="R46" s="44"/>
    </row>
    <row r="47" spans="1:18" ht="30.75" customHeight="1">
      <c r="A47" s="76" t="s">
        <v>41</v>
      </c>
      <c r="B47" s="48">
        <v>959.16347</v>
      </c>
      <c r="C47" s="48">
        <f t="shared" si="6"/>
        <v>0.1430519716629381</v>
      </c>
      <c r="D47" s="48">
        <f t="shared" si="7"/>
        <v>2.858136887891717</v>
      </c>
      <c r="E47" s="41"/>
      <c r="F47" s="77">
        <v>1295.744422</v>
      </c>
      <c r="G47" s="48">
        <f t="shared" si="8"/>
        <v>0.18379353503546098</v>
      </c>
      <c r="H47" s="48">
        <f t="shared" si="9"/>
        <v>4.115346526798686</v>
      </c>
      <c r="I47" s="48"/>
      <c r="J47" s="48">
        <f t="shared" si="10"/>
        <v>336.580952</v>
      </c>
      <c r="K47" s="81">
        <f t="shared" si="11"/>
        <v>0.35091093700638964</v>
      </c>
      <c r="L47" s="74"/>
      <c r="P47" s="44"/>
      <c r="R47" s="44"/>
    </row>
    <row r="48" spans="1:18" ht="17.25" customHeight="1">
      <c r="A48" s="78" t="s">
        <v>42</v>
      </c>
      <c r="B48" s="48">
        <v>11732.786767</v>
      </c>
      <c r="C48" s="79">
        <f t="shared" si="6"/>
        <v>1.7498563410887396</v>
      </c>
      <c r="D48" s="79">
        <f t="shared" si="7"/>
        <v>34.96162198142357</v>
      </c>
      <c r="E48" s="79"/>
      <c r="F48" s="80">
        <v>12304.159523000002</v>
      </c>
      <c r="G48" s="79">
        <f t="shared" si="8"/>
        <v>1.7452708543262414</v>
      </c>
      <c r="H48" s="79">
        <f t="shared" si="9"/>
        <v>39.07860168905673</v>
      </c>
      <c r="I48" s="79"/>
      <c r="J48" s="79">
        <f t="shared" si="10"/>
        <v>571.3727560000025</v>
      </c>
      <c r="K48" s="81">
        <f t="shared" si="11"/>
        <v>0.04869881020995481</v>
      </c>
      <c r="L48" s="74"/>
      <c r="P48" s="44"/>
      <c r="R48" s="44"/>
    </row>
    <row r="49" spans="1:18" ht="48" customHeight="1">
      <c r="A49" s="82" t="s">
        <v>43</v>
      </c>
      <c r="B49" s="48"/>
      <c r="C49" s="79"/>
      <c r="D49" s="79"/>
      <c r="E49" s="79"/>
      <c r="F49" s="80">
        <v>100.357893</v>
      </c>
      <c r="G49" s="79">
        <f t="shared" si="8"/>
        <v>0.014235162127659575</v>
      </c>
      <c r="H49" s="79">
        <f t="shared" si="9"/>
        <v>0.3187414889711825</v>
      </c>
      <c r="I49" s="79"/>
      <c r="J49" s="79">
        <f t="shared" si="10"/>
        <v>100.357893</v>
      </c>
      <c r="K49" s="81"/>
      <c r="L49" s="74"/>
      <c r="P49" s="44"/>
      <c r="R49" s="44"/>
    </row>
    <row r="50" spans="1:18" ht="19.5" customHeight="1">
      <c r="A50" s="83" t="s">
        <v>44</v>
      </c>
      <c r="B50" s="48">
        <v>384.878637</v>
      </c>
      <c r="C50" s="48">
        <f aca="true" t="shared" si="12" ref="C50:C57">B50/$B$10*100</f>
        <v>0.057401735570469806</v>
      </c>
      <c r="D50" s="48">
        <f aca="true" t="shared" si="13" ref="D50:D55">B50/B$38*100</f>
        <v>1.1468700218234813</v>
      </c>
      <c r="E50" s="48"/>
      <c r="F50" s="77">
        <v>278.143138</v>
      </c>
      <c r="G50" s="48">
        <f t="shared" si="8"/>
        <v>0.03945292737588653</v>
      </c>
      <c r="H50" s="48">
        <f t="shared" si="9"/>
        <v>0.8833959672034675</v>
      </c>
      <c r="I50" s="48"/>
      <c r="J50" s="48">
        <f t="shared" si="10"/>
        <v>-106.735499</v>
      </c>
      <c r="K50" s="49">
        <f>F50/B50-1</f>
        <v>-0.27732248230758516</v>
      </c>
      <c r="L50" s="74"/>
      <c r="P50" s="44"/>
      <c r="R50" s="44"/>
    </row>
    <row r="51" spans="1:18" ht="31.5" customHeight="1">
      <c r="A51" s="84" t="s">
        <v>45</v>
      </c>
      <c r="B51" s="85">
        <v>50.233744</v>
      </c>
      <c r="C51" s="85">
        <f t="shared" si="12"/>
        <v>0.007491982699478002</v>
      </c>
      <c r="D51" s="63">
        <f t="shared" si="13"/>
        <v>0.1496876405679933</v>
      </c>
      <c r="E51" s="63"/>
      <c r="F51" s="72">
        <v>21.825217</v>
      </c>
      <c r="G51" s="63">
        <f t="shared" si="8"/>
        <v>0.0030957754609929077</v>
      </c>
      <c r="H51" s="63">
        <f t="shared" si="9"/>
        <v>0.06931793759061047</v>
      </c>
      <c r="I51" s="63"/>
      <c r="J51" s="63">
        <f t="shared" si="10"/>
        <v>-28.408527000000003</v>
      </c>
      <c r="K51" s="81">
        <f>F51/B51-1</f>
        <v>-0.5655267702124691</v>
      </c>
      <c r="L51" s="75"/>
      <c r="P51" s="44"/>
      <c r="R51" s="44"/>
    </row>
    <row r="52" spans="1:18" ht="0" customHeight="1" hidden="1">
      <c r="A52" s="86"/>
      <c r="B52" s="87"/>
      <c r="C52" s="79"/>
      <c r="D52" s="63"/>
      <c r="E52" s="63"/>
      <c r="F52" s="80"/>
      <c r="G52" s="79"/>
      <c r="H52" s="63"/>
      <c r="I52" s="63"/>
      <c r="J52" s="63"/>
      <c r="K52" s="73"/>
      <c r="L52" s="75"/>
      <c r="P52" s="44"/>
      <c r="R52" s="44"/>
    </row>
    <row r="53" spans="1:12" s="44" customFormat="1" ht="19.5" customHeight="1">
      <c r="A53" s="70" t="s">
        <v>46</v>
      </c>
      <c r="B53" s="87">
        <v>1273.5746902222222</v>
      </c>
      <c r="C53" s="63">
        <f t="shared" si="12"/>
        <v>0.18994402538735602</v>
      </c>
      <c r="D53" s="63">
        <f t="shared" si="13"/>
        <v>3.7950265157714984</v>
      </c>
      <c r="E53" s="63"/>
      <c r="F53" s="72">
        <v>777.882725</v>
      </c>
      <c r="G53" s="63">
        <f t="shared" si="8"/>
        <v>0.11033797517730497</v>
      </c>
      <c r="H53" s="63">
        <f t="shared" si="9"/>
        <v>2.4705929010632066</v>
      </c>
      <c r="I53" s="63"/>
      <c r="J53" s="63">
        <f>F53-B53</f>
        <v>-495.69196522222217</v>
      </c>
      <c r="K53" s="73">
        <f>F53/B53-1</f>
        <v>-0.3892131093903337</v>
      </c>
      <c r="L53" s="75"/>
    </row>
    <row r="54" spans="1:18" ht="19.5" customHeight="1">
      <c r="A54" s="70" t="s">
        <v>29</v>
      </c>
      <c r="B54" s="87">
        <v>0</v>
      </c>
      <c r="C54" s="63">
        <f t="shared" si="12"/>
        <v>0</v>
      </c>
      <c r="D54" s="63">
        <f t="shared" si="13"/>
        <v>0</v>
      </c>
      <c r="E54" s="63"/>
      <c r="F54" s="72">
        <v>0</v>
      </c>
      <c r="G54" s="63">
        <f t="shared" si="8"/>
        <v>0</v>
      </c>
      <c r="H54" s="63">
        <f t="shared" si="9"/>
        <v>0</v>
      </c>
      <c r="I54" s="63"/>
      <c r="J54" s="63">
        <f>F54-B54</f>
        <v>0</v>
      </c>
      <c r="K54" s="73"/>
      <c r="L54" s="75"/>
      <c r="P54" s="44"/>
      <c r="R54" s="44"/>
    </row>
    <row r="55" spans="1:12" s="44" customFormat="1" ht="32.25" customHeight="1">
      <c r="A55" s="88" t="s">
        <v>47</v>
      </c>
      <c r="B55" s="85">
        <v>-186.64442122222223</v>
      </c>
      <c r="C55" s="63">
        <f t="shared" si="12"/>
        <v>-0.02783660271770652</v>
      </c>
      <c r="D55" s="63">
        <f t="shared" si="13"/>
        <v>-0.5561672456254335</v>
      </c>
      <c r="E55" s="63"/>
      <c r="F55" s="72">
        <v>-466.97376562500006</v>
      </c>
      <c r="G55" s="63">
        <f t="shared" si="8"/>
        <v>-0.0662374135638298</v>
      </c>
      <c r="H55" s="63">
        <f t="shared" si="9"/>
        <v>-1.4831311112300107</v>
      </c>
      <c r="I55" s="63"/>
      <c r="J55" s="63">
        <f>F55-B55</f>
        <v>-280.3293444027778</v>
      </c>
      <c r="K55" s="73">
        <f>F55/B55-1</f>
        <v>1.5019433346417177</v>
      </c>
      <c r="L55" s="75"/>
    </row>
    <row r="56" spans="1:12" s="44" customFormat="1" ht="7.5" customHeight="1">
      <c r="A56" s="89"/>
      <c r="B56" s="90"/>
      <c r="C56" s="41"/>
      <c r="D56" s="41"/>
      <c r="E56" s="41"/>
      <c r="F56" s="58"/>
      <c r="G56" s="41"/>
      <c r="H56" s="41"/>
      <c r="I56" s="41"/>
      <c r="J56" s="41"/>
      <c r="K56" s="43"/>
      <c r="L56" s="75"/>
    </row>
    <row r="57" spans="1:16" s="27" customFormat="1" ht="21" customHeight="1" thickBot="1">
      <c r="A57" s="91" t="s">
        <v>48</v>
      </c>
      <c r="B57" s="92">
        <f>B12-B38</f>
        <v>-3061.1799921000093</v>
      </c>
      <c r="C57" s="93">
        <f t="shared" si="12"/>
        <v>-0.4565518258165562</v>
      </c>
      <c r="D57" s="92">
        <v>0</v>
      </c>
      <c r="E57" s="92"/>
      <c r="F57" s="92">
        <f>F12-F38</f>
        <v>2332.5119520000007</v>
      </c>
      <c r="G57" s="93">
        <f t="shared" si="8"/>
        <v>0.33085275914893625</v>
      </c>
      <c r="H57" s="95">
        <v>0</v>
      </c>
      <c r="I57" s="94"/>
      <c r="J57" s="92"/>
      <c r="K57" s="96"/>
      <c r="L57" s="96"/>
      <c r="M57" s="97"/>
      <c r="O57" s="97"/>
      <c r="P57" s="44"/>
    </row>
    <row r="58" spans="1:16" ht="3.75" customHeight="1">
      <c r="A58" s="98"/>
      <c r="B58" s="99"/>
      <c r="C58" s="99"/>
      <c r="D58" s="99"/>
      <c r="E58" s="99"/>
      <c r="F58" s="100"/>
      <c r="G58" s="100"/>
      <c r="H58" s="100"/>
      <c r="I58" s="100"/>
      <c r="J58" s="100"/>
      <c r="P58" s="44"/>
    </row>
    <row r="59" spans="1:11" ht="15" customHeight="1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</row>
    <row r="60" spans="1:10" ht="19.5" customHeight="1">
      <c r="A60" s="101"/>
      <c r="B60" s="101"/>
      <c r="C60" s="101"/>
      <c r="D60" s="101"/>
      <c r="E60" s="101"/>
      <c r="F60" s="100"/>
      <c r="G60" s="100"/>
      <c r="H60" s="100"/>
      <c r="I60" s="100"/>
      <c r="J60" s="100"/>
    </row>
    <row r="61" spans="1:10" ht="19.5" customHeight="1">
      <c r="A61" s="101"/>
      <c r="B61" s="101"/>
      <c r="C61" s="101"/>
      <c r="D61" s="101"/>
      <c r="E61" s="101"/>
      <c r="F61" s="102"/>
      <c r="H61" s="100"/>
      <c r="I61" s="100"/>
      <c r="J61" s="100"/>
    </row>
    <row r="62" spans="1:10" ht="19.5" customHeight="1">
      <c r="A62" s="101"/>
      <c r="C62" s="103"/>
      <c r="D62" s="104"/>
      <c r="E62" s="104"/>
      <c r="F62" s="104"/>
      <c r="G62" s="105"/>
      <c r="H62" s="100"/>
      <c r="I62" s="100"/>
      <c r="J62" s="100"/>
    </row>
    <row r="63" spans="6:12" ht="19.5" customHeight="1">
      <c r="F63" s="100"/>
      <c r="G63" s="100"/>
      <c r="H63" s="100"/>
      <c r="I63" s="100"/>
      <c r="J63" s="100"/>
      <c r="K63" s="106"/>
      <c r="L63" s="106"/>
    </row>
    <row r="64" spans="6:10" ht="19.5" customHeight="1">
      <c r="F64" s="100"/>
      <c r="H64" s="100"/>
      <c r="I64" s="100"/>
      <c r="J64" s="100"/>
    </row>
    <row r="65" spans="6:10" ht="19.5" customHeight="1">
      <c r="F65" s="100"/>
      <c r="G65" s="100"/>
      <c r="H65" s="100"/>
      <c r="I65" s="100"/>
      <c r="J65" s="100"/>
    </row>
    <row r="66" spans="6:10" ht="19.5" customHeight="1">
      <c r="F66" s="100"/>
      <c r="G66" s="100"/>
      <c r="H66" s="100"/>
      <c r="I66" s="100"/>
      <c r="J66" s="100"/>
    </row>
    <row r="67" spans="6:10" ht="19.5" customHeight="1">
      <c r="F67" s="100"/>
      <c r="G67" s="100"/>
      <c r="H67" s="100"/>
      <c r="I67" s="100"/>
      <c r="J67" s="100"/>
    </row>
    <row r="68" spans="6:10" ht="19.5" customHeight="1">
      <c r="F68" s="100"/>
      <c r="G68" s="100"/>
      <c r="H68" s="100"/>
      <c r="I68" s="100"/>
      <c r="J68" s="100"/>
    </row>
    <row r="69" spans="6:10" ht="19.5" customHeight="1">
      <c r="F69" s="100"/>
      <c r="G69" s="100"/>
      <c r="H69" s="100"/>
      <c r="I69" s="100"/>
      <c r="J69" s="100"/>
    </row>
    <row r="70" spans="6:10" ht="19.5" customHeight="1">
      <c r="F70" s="100"/>
      <c r="G70" s="100"/>
      <c r="H70" s="100"/>
      <c r="I70" s="100"/>
      <c r="J70" s="100"/>
    </row>
    <row r="71" spans="6:10" ht="19.5" customHeight="1">
      <c r="F71" s="100"/>
      <c r="G71" s="100"/>
      <c r="H71" s="100"/>
      <c r="I71" s="100"/>
      <c r="J71" s="100"/>
    </row>
    <row r="72" spans="6:10" ht="19.5" customHeight="1">
      <c r="F72" s="100"/>
      <c r="G72" s="100"/>
      <c r="H72" s="100"/>
      <c r="I72" s="100"/>
      <c r="J72" s="100"/>
    </row>
    <row r="73" spans="6:10" ht="19.5" customHeight="1">
      <c r="F73" s="100"/>
      <c r="G73" s="100"/>
      <c r="H73" s="100"/>
      <c r="I73" s="100"/>
      <c r="J73" s="100"/>
    </row>
    <row r="74" spans="6:10" ht="19.5" customHeight="1">
      <c r="F74" s="100"/>
      <c r="G74" s="100"/>
      <c r="H74" s="100"/>
      <c r="I74" s="100"/>
      <c r="J74" s="100"/>
    </row>
    <row r="75" spans="6:10" ht="19.5" customHeight="1">
      <c r="F75" s="100"/>
      <c r="G75" s="100"/>
      <c r="H75" s="100"/>
      <c r="I75" s="100"/>
      <c r="J75" s="100"/>
    </row>
    <row r="76" spans="6:10" ht="19.5" customHeight="1">
      <c r="F76" s="100"/>
      <c r="G76" s="100"/>
      <c r="H76" s="100"/>
      <c r="I76" s="100"/>
      <c r="J76" s="100"/>
    </row>
    <row r="77" spans="6:10" ht="19.5" customHeight="1">
      <c r="F77" s="100"/>
      <c r="G77" s="100"/>
      <c r="H77" s="100"/>
      <c r="I77" s="100"/>
      <c r="J77" s="100"/>
    </row>
    <row r="78" spans="6:10" ht="19.5" customHeight="1">
      <c r="F78" s="100"/>
      <c r="G78" s="100"/>
      <c r="H78" s="100"/>
      <c r="I78" s="100"/>
      <c r="J78" s="100"/>
    </row>
    <row r="79" spans="6:10" ht="19.5" customHeight="1">
      <c r="F79" s="100"/>
      <c r="G79" s="100"/>
      <c r="H79" s="100"/>
      <c r="I79" s="100"/>
      <c r="J79" s="100"/>
    </row>
    <row r="80" spans="6:10" ht="19.5" customHeight="1">
      <c r="F80" s="100"/>
      <c r="G80" s="100"/>
      <c r="H80" s="100"/>
      <c r="I80" s="100"/>
      <c r="J80" s="100"/>
    </row>
    <row r="81" spans="6:10" ht="19.5" customHeight="1">
      <c r="F81" s="100"/>
      <c r="G81" s="100"/>
      <c r="H81" s="100"/>
      <c r="I81" s="100"/>
      <c r="J81" s="100"/>
    </row>
    <row r="82" spans="6:10" ht="19.5" customHeight="1">
      <c r="F82" s="100"/>
      <c r="G82" s="100"/>
      <c r="H82" s="100"/>
      <c r="I82" s="100"/>
      <c r="J82" s="100"/>
    </row>
    <row r="83" spans="6:10" ht="19.5" customHeight="1">
      <c r="F83" s="100"/>
      <c r="G83" s="100"/>
      <c r="H83" s="100"/>
      <c r="I83" s="100"/>
      <c r="J83" s="100"/>
    </row>
    <row r="84" spans="6:10" ht="19.5" customHeight="1">
      <c r="F84" s="100"/>
      <c r="G84" s="100"/>
      <c r="H84" s="100"/>
      <c r="I84" s="100"/>
      <c r="J84" s="100"/>
    </row>
    <row r="85" spans="6:10" ht="19.5" customHeight="1">
      <c r="F85" s="100"/>
      <c r="G85" s="100"/>
      <c r="H85" s="100"/>
      <c r="I85" s="100"/>
      <c r="J85" s="100"/>
    </row>
    <row r="86" spans="6:10" ht="19.5" customHeight="1">
      <c r="F86" s="100"/>
      <c r="G86" s="100"/>
      <c r="H86" s="100"/>
      <c r="I86" s="100"/>
      <c r="J86" s="100"/>
    </row>
    <row r="87" spans="6:10" ht="19.5" customHeight="1">
      <c r="F87" s="100"/>
      <c r="G87" s="100"/>
      <c r="H87" s="100"/>
      <c r="I87" s="100"/>
      <c r="J87" s="100"/>
    </row>
    <row r="88" spans="6:10" ht="19.5" customHeight="1">
      <c r="F88" s="100"/>
      <c r="G88" s="100"/>
      <c r="H88" s="100"/>
      <c r="I88" s="100"/>
      <c r="J88" s="100"/>
    </row>
    <row r="89" spans="6:10" ht="19.5" customHeight="1">
      <c r="F89" s="100"/>
      <c r="G89" s="100"/>
      <c r="H89" s="100"/>
      <c r="I89" s="100"/>
      <c r="J89" s="100"/>
    </row>
    <row r="90" spans="6:10" ht="19.5" customHeight="1">
      <c r="F90" s="100"/>
      <c r="G90" s="100"/>
      <c r="H90" s="100"/>
      <c r="I90" s="100"/>
      <c r="J90" s="100"/>
    </row>
    <row r="91" spans="6:10" ht="19.5" customHeight="1">
      <c r="F91" s="100"/>
      <c r="G91" s="100"/>
      <c r="H91" s="100"/>
      <c r="I91" s="100"/>
      <c r="J91" s="100"/>
    </row>
    <row r="92" spans="6:10" ht="19.5" customHeight="1">
      <c r="F92" s="100"/>
      <c r="G92" s="100"/>
      <c r="H92" s="100"/>
      <c r="I92" s="100"/>
      <c r="J92" s="100"/>
    </row>
    <row r="93" spans="6:10" ht="19.5" customHeight="1">
      <c r="F93" s="100"/>
      <c r="G93" s="100"/>
      <c r="H93" s="100"/>
      <c r="I93" s="100"/>
      <c r="J93" s="100"/>
    </row>
    <row r="94" spans="6:10" ht="19.5" customHeight="1">
      <c r="F94" s="100"/>
      <c r="G94" s="100"/>
      <c r="H94" s="100"/>
      <c r="I94" s="100"/>
      <c r="J94" s="100"/>
    </row>
    <row r="95" spans="6:10" ht="19.5" customHeight="1">
      <c r="F95" s="100"/>
      <c r="G95" s="100"/>
      <c r="H95" s="100"/>
      <c r="I95" s="100"/>
      <c r="J95" s="100"/>
    </row>
    <row r="96" spans="6:10" ht="19.5" customHeight="1">
      <c r="F96" s="100"/>
      <c r="G96" s="100"/>
      <c r="H96" s="100"/>
      <c r="I96" s="100"/>
      <c r="J96" s="100"/>
    </row>
    <row r="97" spans="6:10" ht="19.5" customHeight="1">
      <c r="F97" s="100"/>
      <c r="G97" s="100"/>
      <c r="H97" s="100"/>
      <c r="I97" s="100"/>
      <c r="J97" s="100"/>
    </row>
    <row r="98" spans="6:10" ht="19.5" customHeight="1">
      <c r="F98" s="100"/>
      <c r="G98" s="100"/>
      <c r="H98" s="100"/>
      <c r="I98" s="100"/>
      <c r="J98" s="100"/>
    </row>
    <row r="99" spans="6:10" ht="19.5" customHeight="1">
      <c r="F99" s="100"/>
      <c r="G99" s="100"/>
      <c r="H99" s="100"/>
      <c r="I99" s="100"/>
      <c r="J99" s="100"/>
    </row>
    <row r="100" spans="6:10" ht="19.5" customHeight="1">
      <c r="F100" s="100"/>
      <c r="G100" s="100"/>
      <c r="H100" s="100"/>
      <c r="I100" s="100"/>
      <c r="J100" s="100"/>
    </row>
    <row r="101" spans="6:10" ht="19.5" customHeight="1">
      <c r="F101" s="100"/>
      <c r="G101" s="100"/>
      <c r="H101" s="100"/>
      <c r="I101" s="100"/>
      <c r="J101" s="100"/>
    </row>
    <row r="102" spans="6:10" ht="19.5" customHeight="1">
      <c r="F102" s="100"/>
      <c r="G102" s="100"/>
      <c r="H102" s="100"/>
      <c r="I102" s="100"/>
      <c r="J102" s="100"/>
    </row>
    <row r="103" spans="6:10" ht="19.5" customHeight="1">
      <c r="F103" s="100"/>
      <c r="G103" s="100"/>
      <c r="H103" s="100"/>
      <c r="I103" s="100"/>
      <c r="J103" s="100"/>
    </row>
    <row r="104" spans="6:10" ht="19.5" customHeight="1">
      <c r="F104" s="100"/>
      <c r="G104" s="100"/>
      <c r="H104" s="100"/>
      <c r="I104" s="100"/>
      <c r="J104" s="100"/>
    </row>
    <row r="105" spans="6:10" ht="19.5" customHeight="1">
      <c r="F105" s="100"/>
      <c r="G105" s="100"/>
      <c r="H105" s="100"/>
      <c r="I105" s="100"/>
      <c r="J105" s="100"/>
    </row>
    <row r="106" spans="6:10" ht="19.5" customHeight="1">
      <c r="F106" s="100"/>
      <c r="G106" s="100"/>
      <c r="H106" s="100"/>
      <c r="I106" s="100"/>
      <c r="J106" s="100"/>
    </row>
    <row r="107" spans="6:10" ht="19.5" customHeight="1">
      <c r="F107" s="100"/>
      <c r="G107" s="100"/>
      <c r="H107" s="100"/>
      <c r="I107" s="100"/>
      <c r="J107" s="100"/>
    </row>
    <row r="108" spans="6:10" ht="19.5" customHeight="1">
      <c r="F108" s="100"/>
      <c r="G108" s="100"/>
      <c r="H108" s="100"/>
      <c r="I108" s="100"/>
      <c r="J108" s="100"/>
    </row>
    <row r="109" spans="6:10" ht="19.5" customHeight="1">
      <c r="F109" s="100"/>
      <c r="G109" s="100"/>
      <c r="H109" s="100"/>
      <c r="I109" s="100"/>
      <c r="J109" s="100"/>
    </row>
    <row r="110" spans="6:10" ht="19.5" customHeight="1">
      <c r="F110" s="100"/>
      <c r="G110" s="100"/>
      <c r="H110" s="100"/>
      <c r="I110" s="100"/>
      <c r="J110" s="100"/>
    </row>
    <row r="111" spans="6:10" ht="19.5" customHeight="1">
      <c r="F111" s="100"/>
      <c r="G111" s="100"/>
      <c r="H111" s="100"/>
      <c r="I111" s="100"/>
      <c r="J111" s="100"/>
    </row>
    <row r="112" spans="6:10" ht="19.5" customHeight="1">
      <c r="F112" s="100"/>
      <c r="G112" s="100"/>
      <c r="H112" s="100"/>
      <c r="I112" s="100"/>
      <c r="J112" s="100"/>
    </row>
    <row r="113" spans="6:10" ht="19.5" customHeight="1">
      <c r="F113" s="100"/>
      <c r="G113" s="100"/>
      <c r="H113" s="100"/>
      <c r="I113" s="100"/>
      <c r="J113" s="100"/>
    </row>
    <row r="114" spans="6:10" ht="19.5" customHeight="1">
      <c r="F114" s="100"/>
      <c r="G114" s="100"/>
      <c r="H114" s="100"/>
      <c r="I114" s="100"/>
      <c r="J114" s="100"/>
    </row>
    <row r="115" spans="6:10" ht="19.5" customHeight="1">
      <c r="F115" s="100"/>
      <c r="G115" s="100"/>
      <c r="H115" s="100"/>
      <c r="I115" s="100"/>
      <c r="J115" s="100"/>
    </row>
    <row r="116" spans="6:10" ht="19.5" customHeight="1">
      <c r="F116" s="100"/>
      <c r="G116" s="100"/>
      <c r="H116" s="100"/>
      <c r="I116" s="100"/>
      <c r="J116" s="100"/>
    </row>
    <row r="117" spans="6:10" ht="19.5" customHeight="1">
      <c r="F117" s="100"/>
      <c r="G117" s="100"/>
      <c r="H117" s="100"/>
      <c r="I117" s="100"/>
      <c r="J117" s="100"/>
    </row>
    <row r="118" spans="6:10" ht="19.5" customHeight="1">
      <c r="F118" s="100"/>
      <c r="G118" s="100"/>
      <c r="H118" s="100"/>
      <c r="I118" s="100"/>
      <c r="J118" s="100"/>
    </row>
    <row r="119" spans="6:10" ht="19.5" customHeight="1">
      <c r="F119" s="100"/>
      <c r="G119" s="100"/>
      <c r="H119" s="100"/>
      <c r="I119" s="100"/>
      <c r="J119" s="100"/>
    </row>
    <row r="120" spans="6:10" ht="19.5" customHeight="1">
      <c r="F120" s="100"/>
      <c r="G120" s="100"/>
      <c r="H120" s="100"/>
      <c r="I120" s="100"/>
      <c r="J120" s="100"/>
    </row>
    <row r="121" spans="6:10" ht="19.5" customHeight="1">
      <c r="F121" s="100"/>
      <c r="G121" s="100"/>
      <c r="H121" s="100"/>
      <c r="I121" s="100"/>
      <c r="J121" s="100"/>
    </row>
    <row r="122" spans="6:10" ht="19.5" customHeight="1">
      <c r="F122" s="100"/>
      <c r="G122" s="100"/>
      <c r="H122" s="100"/>
      <c r="I122" s="100"/>
      <c r="J122" s="100"/>
    </row>
    <row r="123" spans="6:10" ht="19.5" customHeight="1">
      <c r="F123" s="100"/>
      <c r="G123" s="100"/>
      <c r="H123" s="100"/>
      <c r="I123" s="100"/>
      <c r="J123" s="100"/>
    </row>
    <row r="124" spans="6:10" ht="19.5" customHeight="1">
      <c r="F124" s="100"/>
      <c r="G124" s="100"/>
      <c r="H124" s="100"/>
      <c r="I124" s="100"/>
      <c r="J124" s="100"/>
    </row>
    <row r="125" spans="6:10" ht="19.5" customHeight="1">
      <c r="F125" s="100"/>
      <c r="G125" s="100"/>
      <c r="H125" s="100"/>
      <c r="I125" s="100"/>
      <c r="J125" s="100"/>
    </row>
    <row r="126" spans="6:10" ht="19.5" customHeight="1">
      <c r="F126" s="100"/>
      <c r="G126" s="100"/>
      <c r="H126" s="100"/>
      <c r="I126" s="100"/>
      <c r="J126" s="100"/>
    </row>
    <row r="127" spans="6:10" ht="19.5" customHeight="1">
      <c r="F127" s="100"/>
      <c r="G127" s="100"/>
      <c r="H127" s="100"/>
      <c r="I127" s="100"/>
      <c r="J127" s="100"/>
    </row>
    <row r="128" spans="6:10" ht="19.5" customHeight="1">
      <c r="F128" s="100"/>
      <c r="G128" s="100"/>
      <c r="H128" s="100"/>
      <c r="I128" s="100"/>
      <c r="J128" s="100"/>
    </row>
    <row r="129" spans="6:10" ht="19.5" customHeight="1">
      <c r="F129" s="100"/>
      <c r="G129" s="100"/>
      <c r="H129" s="100"/>
      <c r="I129" s="100"/>
      <c r="J129" s="100"/>
    </row>
    <row r="130" spans="6:10" ht="19.5" customHeight="1">
      <c r="F130" s="100"/>
      <c r="G130" s="100"/>
      <c r="H130" s="100"/>
      <c r="I130" s="100"/>
      <c r="J130" s="100"/>
    </row>
    <row r="131" spans="6:10" ht="19.5" customHeight="1">
      <c r="F131" s="100"/>
      <c r="G131" s="100"/>
      <c r="H131" s="100"/>
      <c r="I131" s="100"/>
      <c r="J131" s="100"/>
    </row>
    <row r="132" spans="6:10" ht="19.5" customHeight="1">
      <c r="F132" s="100"/>
      <c r="G132" s="100"/>
      <c r="H132" s="100"/>
      <c r="I132" s="100"/>
      <c r="J132" s="100"/>
    </row>
    <row r="133" spans="6:10" ht="19.5" customHeight="1">
      <c r="F133" s="100"/>
      <c r="G133" s="100"/>
      <c r="H133" s="100"/>
      <c r="I133" s="100"/>
      <c r="J133" s="100"/>
    </row>
    <row r="134" spans="6:10" ht="19.5" customHeight="1">
      <c r="F134" s="100"/>
      <c r="G134" s="100"/>
      <c r="H134" s="100"/>
      <c r="I134" s="100"/>
      <c r="J134" s="100"/>
    </row>
    <row r="135" spans="6:10" ht="19.5" customHeight="1">
      <c r="F135" s="100"/>
      <c r="G135" s="100"/>
      <c r="H135" s="100"/>
      <c r="I135" s="100"/>
      <c r="J135" s="100"/>
    </row>
    <row r="136" spans="6:10" ht="19.5" customHeight="1">
      <c r="F136" s="100"/>
      <c r="G136" s="100"/>
      <c r="H136" s="100"/>
      <c r="I136" s="100"/>
      <c r="J136" s="100"/>
    </row>
    <row r="137" spans="6:10" ht="19.5" customHeight="1">
      <c r="F137" s="100"/>
      <c r="G137" s="100"/>
      <c r="H137" s="100"/>
      <c r="I137" s="100"/>
      <c r="J137" s="100"/>
    </row>
    <row r="138" spans="6:10" ht="19.5" customHeight="1">
      <c r="F138" s="100"/>
      <c r="G138" s="100"/>
      <c r="H138" s="100"/>
      <c r="I138" s="100"/>
      <c r="J138" s="100"/>
    </row>
    <row r="139" spans="6:10" ht="19.5" customHeight="1">
      <c r="F139" s="100"/>
      <c r="G139" s="100"/>
      <c r="H139" s="100"/>
      <c r="I139" s="100"/>
      <c r="J139" s="100"/>
    </row>
    <row r="140" spans="6:10" ht="19.5" customHeight="1">
      <c r="F140" s="100"/>
      <c r="G140" s="100"/>
      <c r="H140" s="100"/>
      <c r="I140" s="100"/>
      <c r="J140" s="100"/>
    </row>
    <row r="141" spans="6:10" ht="19.5" customHeight="1">
      <c r="F141" s="100"/>
      <c r="G141" s="100"/>
      <c r="H141" s="100"/>
      <c r="I141" s="100"/>
      <c r="J141" s="100"/>
    </row>
    <row r="142" spans="6:10" ht="19.5" customHeight="1">
      <c r="F142" s="100"/>
      <c r="G142" s="100"/>
      <c r="H142" s="100"/>
      <c r="I142" s="100"/>
      <c r="J142" s="100"/>
    </row>
    <row r="143" spans="6:10" ht="19.5" customHeight="1">
      <c r="F143" s="100"/>
      <c r="G143" s="100"/>
      <c r="H143" s="100"/>
      <c r="I143" s="100"/>
      <c r="J143" s="100"/>
    </row>
    <row r="144" spans="6:10" ht="19.5" customHeight="1">
      <c r="F144" s="100"/>
      <c r="G144" s="100"/>
      <c r="H144" s="100"/>
      <c r="I144" s="100"/>
      <c r="J144" s="100"/>
    </row>
    <row r="145" spans="6:10" ht="19.5" customHeight="1">
      <c r="F145" s="100"/>
      <c r="G145" s="100"/>
      <c r="H145" s="100"/>
      <c r="I145" s="100"/>
      <c r="J145" s="100"/>
    </row>
    <row r="146" spans="6:10" ht="19.5" customHeight="1">
      <c r="F146" s="100"/>
      <c r="G146" s="100"/>
      <c r="H146" s="100"/>
      <c r="I146" s="100"/>
      <c r="J146" s="100"/>
    </row>
    <row r="147" spans="6:10" ht="19.5" customHeight="1">
      <c r="F147" s="100"/>
      <c r="G147" s="100"/>
      <c r="H147" s="100"/>
      <c r="I147" s="100"/>
      <c r="J147" s="100"/>
    </row>
    <row r="148" spans="6:10" ht="19.5" customHeight="1">
      <c r="F148" s="100"/>
      <c r="G148" s="100"/>
      <c r="H148" s="100"/>
      <c r="I148" s="100"/>
      <c r="J148" s="100"/>
    </row>
    <row r="149" spans="6:10" ht="19.5" customHeight="1">
      <c r="F149" s="100"/>
      <c r="G149" s="100"/>
      <c r="H149" s="100"/>
      <c r="I149" s="100"/>
      <c r="J149" s="100"/>
    </row>
    <row r="150" spans="6:10" ht="19.5" customHeight="1">
      <c r="F150" s="100"/>
      <c r="G150" s="100"/>
      <c r="H150" s="100"/>
      <c r="I150" s="100"/>
      <c r="J150" s="100"/>
    </row>
    <row r="151" spans="6:10" ht="19.5" customHeight="1">
      <c r="F151" s="100"/>
      <c r="G151" s="100"/>
      <c r="H151" s="100"/>
      <c r="I151" s="100"/>
      <c r="J151" s="100"/>
    </row>
    <row r="152" spans="6:10" ht="19.5" customHeight="1">
      <c r="F152" s="100"/>
      <c r="G152" s="100"/>
      <c r="H152" s="100"/>
      <c r="I152" s="100"/>
      <c r="J152" s="100"/>
    </row>
    <row r="153" spans="6:10" ht="19.5" customHeight="1">
      <c r="F153" s="100"/>
      <c r="G153" s="100"/>
      <c r="H153" s="100"/>
      <c r="I153" s="100"/>
      <c r="J153" s="100"/>
    </row>
    <row r="154" spans="6:10" ht="19.5" customHeight="1">
      <c r="F154" s="100"/>
      <c r="G154" s="100"/>
      <c r="H154" s="100"/>
      <c r="I154" s="100"/>
      <c r="J154" s="100"/>
    </row>
    <row r="155" spans="6:10" ht="19.5" customHeight="1">
      <c r="F155" s="100"/>
      <c r="G155" s="100"/>
      <c r="H155" s="100"/>
      <c r="I155" s="100"/>
      <c r="J155" s="100"/>
    </row>
    <row r="156" spans="6:10" ht="19.5" customHeight="1">
      <c r="F156" s="100"/>
      <c r="G156" s="100"/>
      <c r="H156" s="100"/>
      <c r="I156" s="100"/>
      <c r="J156" s="100"/>
    </row>
    <row r="157" spans="6:10" ht="19.5" customHeight="1">
      <c r="F157" s="100"/>
      <c r="G157" s="100"/>
      <c r="H157" s="100"/>
      <c r="I157" s="100"/>
      <c r="J157" s="100"/>
    </row>
    <row r="158" spans="6:10" ht="19.5" customHeight="1">
      <c r="F158" s="100"/>
      <c r="G158" s="100"/>
      <c r="H158" s="100"/>
      <c r="I158" s="100"/>
      <c r="J158" s="100"/>
    </row>
    <row r="159" spans="6:10" ht="19.5" customHeight="1">
      <c r="F159" s="100"/>
      <c r="G159" s="100"/>
      <c r="H159" s="100"/>
      <c r="I159" s="100"/>
      <c r="J159" s="100"/>
    </row>
    <row r="160" spans="6:10" ht="19.5" customHeight="1">
      <c r="F160" s="100"/>
      <c r="G160" s="100"/>
      <c r="H160" s="100"/>
      <c r="I160" s="100"/>
      <c r="J160" s="100"/>
    </row>
    <row r="161" spans="6:10" ht="19.5" customHeight="1">
      <c r="F161" s="100"/>
      <c r="G161" s="100"/>
      <c r="H161" s="100"/>
      <c r="I161" s="100"/>
      <c r="J161" s="100"/>
    </row>
    <row r="162" spans="6:10" ht="19.5" customHeight="1">
      <c r="F162" s="100"/>
      <c r="G162" s="100"/>
      <c r="H162" s="100"/>
      <c r="I162" s="100"/>
      <c r="J162" s="100"/>
    </row>
    <row r="163" spans="6:10" ht="19.5" customHeight="1">
      <c r="F163" s="100"/>
      <c r="G163" s="100"/>
      <c r="H163" s="100"/>
      <c r="I163" s="100"/>
      <c r="J163" s="100"/>
    </row>
    <row r="164" spans="6:10" ht="19.5" customHeight="1">
      <c r="F164" s="100"/>
      <c r="G164" s="100"/>
      <c r="H164" s="100"/>
      <c r="I164" s="100"/>
      <c r="J164" s="100"/>
    </row>
    <row r="165" spans="6:10" ht="19.5" customHeight="1">
      <c r="F165" s="100"/>
      <c r="G165" s="100"/>
      <c r="H165" s="100"/>
      <c r="I165" s="100"/>
      <c r="J165" s="100"/>
    </row>
    <row r="166" spans="6:10" ht="19.5" customHeight="1">
      <c r="F166" s="100"/>
      <c r="G166" s="100"/>
      <c r="H166" s="100"/>
      <c r="I166" s="100"/>
      <c r="J166" s="100"/>
    </row>
    <row r="167" spans="6:10" ht="19.5" customHeight="1">
      <c r="F167" s="100"/>
      <c r="G167" s="100"/>
      <c r="H167" s="100"/>
      <c r="I167" s="100"/>
      <c r="J167" s="100"/>
    </row>
    <row r="168" spans="6:10" ht="19.5" customHeight="1">
      <c r="F168" s="100"/>
      <c r="G168" s="100"/>
      <c r="H168" s="100"/>
      <c r="I168" s="100"/>
      <c r="J168" s="100"/>
    </row>
    <row r="169" spans="6:10" ht="19.5" customHeight="1">
      <c r="F169" s="100"/>
      <c r="G169" s="100"/>
      <c r="H169" s="100"/>
      <c r="I169" s="100"/>
      <c r="J169" s="100"/>
    </row>
    <row r="170" spans="6:10" ht="19.5" customHeight="1">
      <c r="F170" s="100"/>
      <c r="G170" s="100"/>
      <c r="H170" s="100"/>
      <c r="I170" s="100"/>
      <c r="J170" s="100"/>
    </row>
    <row r="171" spans="6:10" ht="19.5" customHeight="1">
      <c r="F171" s="100"/>
      <c r="G171" s="100"/>
      <c r="H171" s="100"/>
      <c r="I171" s="100"/>
      <c r="J171" s="100"/>
    </row>
    <row r="172" spans="6:10" ht="19.5" customHeight="1">
      <c r="F172" s="100"/>
      <c r="G172" s="100"/>
      <c r="H172" s="100"/>
      <c r="I172" s="100"/>
      <c r="J172" s="100"/>
    </row>
    <row r="173" spans="6:10" ht="19.5" customHeight="1">
      <c r="F173" s="100"/>
      <c r="G173" s="100"/>
      <c r="H173" s="100"/>
      <c r="I173" s="100"/>
      <c r="J173" s="100"/>
    </row>
    <row r="174" spans="6:10" ht="19.5" customHeight="1">
      <c r="F174" s="100"/>
      <c r="G174" s="100"/>
      <c r="H174" s="100"/>
      <c r="I174" s="100"/>
      <c r="J174" s="100"/>
    </row>
    <row r="175" spans="6:10" ht="19.5" customHeight="1">
      <c r="F175" s="100"/>
      <c r="G175" s="100"/>
      <c r="H175" s="100"/>
      <c r="I175" s="100"/>
      <c r="J175" s="100"/>
    </row>
    <row r="176" spans="6:10" ht="19.5" customHeight="1">
      <c r="F176" s="100"/>
      <c r="G176" s="100"/>
      <c r="H176" s="100"/>
      <c r="I176" s="100"/>
      <c r="J176" s="100"/>
    </row>
    <row r="177" spans="6:10" ht="19.5" customHeight="1">
      <c r="F177" s="100"/>
      <c r="G177" s="100"/>
      <c r="H177" s="100"/>
      <c r="I177" s="100"/>
      <c r="J177" s="100"/>
    </row>
    <row r="178" spans="6:10" ht="19.5" customHeight="1">
      <c r="F178" s="100"/>
      <c r="G178" s="100"/>
      <c r="H178" s="100"/>
      <c r="I178" s="100"/>
      <c r="J178" s="100"/>
    </row>
    <row r="179" spans="6:10" ht="19.5" customHeight="1">
      <c r="F179" s="100"/>
      <c r="G179" s="100"/>
      <c r="H179" s="100"/>
      <c r="I179" s="100"/>
      <c r="J179" s="100"/>
    </row>
    <row r="180" spans="6:10" ht="19.5" customHeight="1">
      <c r="F180" s="100"/>
      <c r="G180" s="100"/>
      <c r="H180" s="100"/>
      <c r="I180" s="100"/>
      <c r="J180" s="100"/>
    </row>
    <row r="181" spans="6:10" ht="19.5" customHeight="1">
      <c r="F181" s="100"/>
      <c r="G181" s="100"/>
      <c r="H181" s="100"/>
      <c r="I181" s="100"/>
      <c r="J181" s="100"/>
    </row>
    <row r="182" spans="6:10" ht="19.5" customHeight="1">
      <c r="F182" s="100"/>
      <c r="G182" s="100"/>
      <c r="H182" s="100"/>
      <c r="I182" s="100"/>
      <c r="J182" s="100"/>
    </row>
    <row r="183" spans="6:10" ht="19.5" customHeight="1">
      <c r="F183" s="100"/>
      <c r="G183" s="100"/>
      <c r="H183" s="100"/>
      <c r="I183" s="100"/>
      <c r="J183" s="100"/>
    </row>
    <row r="184" spans="6:10" ht="19.5" customHeight="1">
      <c r="F184" s="100"/>
      <c r="G184" s="100"/>
      <c r="H184" s="100"/>
      <c r="I184" s="100"/>
      <c r="J184" s="100"/>
    </row>
  </sheetData>
  <sheetProtection/>
  <mergeCells count="5">
    <mergeCell ref="A59:K59"/>
    <mergeCell ref="A3:L4"/>
    <mergeCell ref="J7:K7"/>
    <mergeCell ref="B7:D7"/>
    <mergeCell ref="F7:H7"/>
  </mergeCells>
  <printOptions horizontalCentered="1"/>
  <pageMargins left="0.15748031496062992" right="0.11811023622047245" top="0.4330708661417323" bottom="0" header="0" footer="0.1968503937007874"/>
  <pageSetup horizontalDpi="300" verticalDpi="300" orientation="portrait" paperSize="9" scale="60" r:id="rId1"/>
  <rowBreaks count="1" manualBreakCount="1">
    <brk id="5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52392357</dc:creator>
  <cp:keywords/>
  <dc:description/>
  <cp:lastModifiedBy>52392357</cp:lastModifiedBy>
  <cp:lastPrinted>2015-03-25T15:17:57Z</cp:lastPrinted>
  <dcterms:created xsi:type="dcterms:W3CDTF">2015-03-25T14:05:25Z</dcterms:created>
  <dcterms:modified xsi:type="dcterms:W3CDTF">2015-03-25T15:27:21Z</dcterms:modified>
  <cp:category/>
  <cp:version/>
  <cp:contentType/>
  <cp:contentStatus/>
</cp:coreProperties>
</file>