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3250" windowHeight="1255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2'!$A$2:$K$64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<sst xmlns="http://schemas.openxmlformats.org/spreadsheetml/2006/main" count="61" uniqueCount="56">
  <si>
    <t xml:space="preserve"> EXECUŢIA BUGETULUI GENERAL CONSOLIDAT </t>
  </si>
  <si>
    <t xml:space="preserve">    </t>
  </si>
  <si>
    <t xml:space="preserve"> Realizari 1.01.-31.01. 2014</t>
  </si>
  <si>
    <t>Realizari 1.01.-31.01.2015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</si>
  <si>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</si>
  <si>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</si>
  <si>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</si>
  <si>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</si>
  <si>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</si>
  <si>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</si>
  <si>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</si>
  <si>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</si>
  <si>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</si>
  <si>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</si>
  <si>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</si>
  <si>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</si>
  <si>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</si>
  <si>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</si>
  <si>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</si>
  <si>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</si>
  <si>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</si>
  <si>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</si>
  <si>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</si>
  <si>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</si>
  <si>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</si>
  <si>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</si>
  <si>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</si>
  <si>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</si>
  <si>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</si>
  <si>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</si>
  <si>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</si>
  <si>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</si>
  <si>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</si>
  <si>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</si>
  <si>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</si>
  <si>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</si>
  <si>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</si>
  <si>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</si>
  <si>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</si>
  <si>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</si>
  <si>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</si>
  <si>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</si>
  <si>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</si>
  <si>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</si>
  <si>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</si>
  <si>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</si>
  <si>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</si>
  <si>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</si>
  <si>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</si>
  <si>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</si>
  <si>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</si>
  <si>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</si>
  <si>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</si>
  <si>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</si>
  <si>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</si>
  <si>
    <t xml:space="preserve"> Diferenţe    2015
   faţă de      2014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</si>
</sst>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#,##0.00_);\(#,##0.00\)"/>
  </numFmts>
  <fonts count="8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8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30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1" xfId="300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300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300" applyFont="1" applyFill="1" applyBorder="1" applyAlignment="1">
      <alignment horizontal="right"/>
      <protection/>
    </xf>
    <xf numFmtId="0" fontId="25" fillId="0" borderId="23" xfId="300" applyFont="1" applyFill="1" applyBorder="1" applyAlignment="1">
      <alignment horizontal="center" wrapText="1"/>
      <protection/>
    </xf>
    <xf numFmtId="0" fontId="73" fillId="0" borderId="23" xfId="30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300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30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300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30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217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4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3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 applyProtection="1">
      <alignment horizontal="left" indent="3"/>
      <protection/>
    </xf>
    <xf numFmtId="165" fontId="72" fillId="30" borderId="0" xfId="0" applyNumberFormat="1" applyFont="1" applyFill="1" applyBorder="1" applyAlignment="1">
      <alignment horizontal="left" vertical="center" indent="4"/>
    </xf>
    <xf numFmtId="165" fontId="72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4" fontId="73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2" xfId="300" applyFont="1" applyFill="1" applyBorder="1" applyAlignment="1">
      <alignment horizontal="center" vertical="center" wrapText="1"/>
      <protection/>
    </xf>
    <xf numFmtId="0" fontId="73" fillId="0" borderId="22" xfId="300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2" xfId="125"/>
    <cellStyle name="Comma 2 2" xfId="126"/>
    <cellStyle name="Comma 2_BGC rectificare MFP 3 decembrie  retea ora 12 " xfId="127"/>
    <cellStyle name="Comma 3" xfId="128"/>
    <cellStyle name="Comma 4" xfId="129"/>
    <cellStyle name="Comma(3)" xfId="130"/>
    <cellStyle name="Comma[mine]" xfId="131"/>
    <cellStyle name="Comma[mine] 2" xfId="132"/>
    <cellStyle name="Comma[mine]_BGC 2015 trim 26 ianuarie retea final" xfId="133"/>
    <cellStyle name="Comma0" xfId="134"/>
    <cellStyle name="Comma0 - Style3" xfId="135"/>
    <cellStyle name="Comma0 2" xfId="136"/>
    <cellStyle name="Comma0_040902bgr_bop_active" xfId="137"/>
    <cellStyle name="Commentaire" xfId="138"/>
    <cellStyle name="cucu" xfId="139"/>
    <cellStyle name="Curren - Style3" xfId="140"/>
    <cellStyle name="Curren - Style4" xfId="141"/>
    <cellStyle name="Currency0" xfId="142"/>
    <cellStyle name="Currency0 2" xfId="143"/>
    <cellStyle name="Currency0_BGC 2015 trim 26 ianuarie retea final" xfId="144"/>
    <cellStyle name="Date" xfId="145"/>
    <cellStyle name="Date 2" xfId="146"/>
    <cellStyle name="Date_BGC 2015 trim 26 ianuarie retea final" xfId="147"/>
    <cellStyle name="Datum" xfId="148"/>
    <cellStyle name="Datum 2" xfId="149"/>
    <cellStyle name="Datum_BGC 2015 trim 26 ianuarie retea final" xfId="150"/>
    <cellStyle name="Dezimal [0]_laroux" xfId="151"/>
    <cellStyle name="Dezimal_laroux" xfId="152"/>
    <cellStyle name="Entrée" xfId="153"/>
    <cellStyle name="Eronat" xfId="154"/>
    <cellStyle name="Euro" xfId="155"/>
    <cellStyle name="Euro 2" xfId="156"/>
    <cellStyle name="Euro_BGC 2015 trim 26 ianuarie retea final" xfId="157"/>
    <cellStyle name="Excel.Chart" xfId="158"/>
    <cellStyle name="Explanatory Text" xfId="159"/>
    <cellStyle name="Ezres [0]_10mell99" xfId="160"/>
    <cellStyle name="Ezres_10mell99" xfId="161"/>
    <cellStyle name="F2" xfId="162"/>
    <cellStyle name="F3" xfId="163"/>
    <cellStyle name="F4" xfId="164"/>
    <cellStyle name="F5" xfId="165"/>
    <cellStyle name="F5 - Style8" xfId="166"/>
    <cellStyle name="F5_BGC 2014 trim 18 iulie retea si semestru -cu MF tinta 8400" xfId="167"/>
    <cellStyle name="F6" xfId="168"/>
    <cellStyle name="F6 - Style5" xfId="169"/>
    <cellStyle name="F6_BGC 2014 trim 18 iulie retea si semestru -cu MF tinta 8400" xfId="170"/>
    <cellStyle name="F7" xfId="171"/>
    <cellStyle name="F7 - Style7" xfId="172"/>
    <cellStyle name="F7_BGC 2014 trim 18 iulie retea si semestru -cu MF tinta 8400" xfId="173"/>
    <cellStyle name="F8" xfId="174"/>
    <cellStyle name="F8 - Style6" xfId="175"/>
    <cellStyle name="F8_BGC 2014 trim 18 iulie retea si semestru -cu MF tinta 8400" xfId="176"/>
    <cellStyle name="Finanční0" xfId="177"/>
    <cellStyle name="Finanční0 2" xfId="178"/>
    <cellStyle name="Finanční0_BGC 2015 trim 26 ianuarie retea final" xfId="179"/>
    <cellStyle name="Finanení0" xfId="180"/>
    <cellStyle name="Finanèní0" xfId="181"/>
    <cellStyle name="Finanení0 2" xfId="182"/>
    <cellStyle name="Finanèní0 2" xfId="183"/>
    <cellStyle name="Finanení0_BGC 2014 trim 18 iulie retea si semestru -cu MF tinta 8400" xfId="184"/>
    <cellStyle name="Finanèní0_BGC 2014 trim 18 iulie retea si semestru -cu MF tinta 8400" xfId="185"/>
    <cellStyle name="Finanení0_BGC 2015 trim 26 ianuarie retea final" xfId="186"/>
    <cellStyle name="Finanèní0_BGC 2015 trim 26 ianuarie retea final" xfId="187"/>
    <cellStyle name="Finanení0_BGC rectificare MFP 3 decembrie  retea ora 12 " xfId="188"/>
    <cellStyle name="Finanèní0_BGC rectificare MFP 3 decembrie  retea ora 12 " xfId="189"/>
    <cellStyle name="Fixed" xfId="190"/>
    <cellStyle name="Fixed (0)" xfId="191"/>
    <cellStyle name="Fixed (0) 2" xfId="192"/>
    <cellStyle name="Fixed (0)_BGC 2015 trim 26 ianuarie retea final" xfId="193"/>
    <cellStyle name="Fixed (1)" xfId="194"/>
    <cellStyle name="Fixed (1) 2" xfId="195"/>
    <cellStyle name="Fixed (1)_BGC 2015 trim 26 ianuarie retea final" xfId="196"/>
    <cellStyle name="Fixed (2)" xfId="197"/>
    <cellStyle name="Fixed (2) 2" xfId="198"/>
    <cellStyle name="Fixed (2)_BGC 2015 trim 26 ianuarie retea final" xfId="199"/>
    <cellStyle name="Fixed 2" xfId="200"/>
    <cellStyle name="Fixed_BGC 2014 trim 18 iulie retea si semestru -cu MF tinta 8400" xfId="201"/>
    <cellStyle name="fixed0 - Style4" xfId="202"/>
    <cellStyle name="Fixed1 - Style1" xfId="203"/>
    <cellStyle name="Fixed1 - Style2" xfId="204"/>
    <cellStyle name="Fixed2 - Style2" xfId="205"/>
    <cellStyle name="Good" xfId="206"/>
    <cellStyle name="Grey" xfId="207"/>
    <cellStyle name="Grey 2" xfId="208"/>
    <cellStyle name="Grey_BGC 2015 trim 26 ianuarie retea final" xfId="209"/>
    <cellStyle name="Heading 1" xfId="210"/>
    <cellStyle name="Heading 2" xfId="211"/>
    <cellStyle name="Heading 3" xfId="212"/>
    <cellStyle name="Heading 4" xfId="213"/>
    <cellStyle name="Heading1 1" xfId="214"/>
    <cellStyle name="Heading2" xfId="215"/>
    <cellStyle name="Hiperhivatkozás" xfId="216"/>
    <cellStyle name="Hipervínculo_IIF" xfId="217"/>
    <cellStyle name="Hyperlink" xfId="218"/>
    <cellStyle name="Followed Hyperlink" xfId="219"/>
    <cellStyle name="Iau?iue_Eeno1" xfId="220"/>
    <cellStyle name="Ieșire" xfId="221"/>
    <cellStyle name="imf-one decimal" xfId="222"/>
    <cellStyle name="imf-one decimal 2" xfId="223"/>
    <cellStyle name="imf-one decimal_BGC 2015 trim 26 ianuarie retea final" xfId="224"/>
    <cellStyle name="imf-zero decimal" xfId="225"/>
    <cellStyle name="imf-zero decimal 2" xfId="226"/>
    <cellStyle name="imf-zero decimal_BGC 2015 trim 26 ianuarie retea final" xfId="227"/>
    <cellStyle name="Input" xfId="228"/>
    <cellStyle name="Input [yellow]" xfId="229"/>
    <cellStyle name="Input [yellow] 2" xfId="230"/>
    <cellStyle name="Input [yellow]_BGC 2015 trim 26 ianuarie retea final" xfId="231"/>
    <cellStyle name="Input_19 zile feb" xfId="232"/>
    <cellStyle name="Insatisfaisant" xfId="233"/>
    <cellStyle name="Intrare" xfId="234"/>
    <cellStyle name="Ioe?uaaaoayny aeia?nnueea" xfId="235"/>
    <cellStyle name="Îáû÷íûé_AMD" xfId="236"/>
    <cellStyle name="Îòêðûâàâøàÿñÿ ãèïåðññûëêà" xfId="237"/>
    <cellStyle name="Label" xfId="238"/>
    <cellStyle name="leftli - Style3" xfId="239"/>
    <cellStyle name="Linked Cell" xfId="240"/>
    <cellStyle name="MacroCode" xfId="241"/>
    <cellStyle name="Már látott hiperhivatkozás" xfId="242"/>
    <cellStyle name="Měna0" xfId="243"/>
    <cellStyle name="Měna0 2" xfId="244"/>
    <cellStyle name="Měna0_BGC 2015 trim 26 ianuarie retea final" xfId="245"/>
    <cellStyle name="měny_DEFLÁTORY  3q 1998" xfId="246"/>
    <cellStyle name="Millares [0]_11.1.3. bis" xfId="247"/>
    <cellStyle name="Millares_11.1.3. bis" xfId="248"/>
    <cellStyle name="Milliers [0]_Encours - Apr rééch" xfId="249"/>
    <cellStyle name="Milliers_Cash flows projection" xfId="250"/>
    <cellStyle name="Mina0" xfId="251"/>
    <cellStyle name="Mìna0" xfId="252"/>
    <cellStyle name="Mina0 2" xfId="253"/>
    <cellStyle name="Mìna0 2" xfId="254"/>
    <cellStyle name="Mina0_BGC 2014 trim 18 iulie retea si semestru -cu MF tinta 8400" xfId="255"/>
    <cellStyle name="Mìna0_BGC 2014 trim 18 iulie retea si semestru -cu MF tinta 8400" xfId="256"/>
    <cellStyle name="Mina0_BGC 2015 trim 26 ianuarie retea final" xfId="257"/>
    <cellStyle name="Mìna0_BGC 2015 trim 26 ianuarie retea final" xfId="258"/>
    <cellStyle name="Mina0_BGC rectificare MFP 3 decembrie  retea ora 12 " xfId="259"/>
    <cellStyle name="Mìna0_BGC rectificare MFP 3 decembrie  retea ora 12 " xfId="260"/>
    <cellStyle name="Moneda [0]_11.1.3. bis" xfId="261"/>
    <cellStyle name="Moneda_11.1.3. bis" xfId="262"/>
    <cellStyle name="Monétaire [0]_Encours - Apr rééch" xfId="263"/>
    <cellStyle name="Monétaire_Encours - Apr rééch" xfId="264"/>
    <cellStyle name="Navadno_Slo" xfId="265"/>
    <cellStyle name="Nedefinován" xfId="266"/>
    <cellStyle name="Neutral" xfId="267"/>
    <cellStyle name="Neutre" xfId="268"/>
    <cellStyle name="Neutru" xfId="269"/>
    <cellStyle name="no dec" xfId="270"/>
    <cellStyle name="No-definido" xfId="271"/>
    <cellStyle name="Normaali_CENTRAL" xfId="272"/>
    <cellStyle name="Normal - Modelo1" xfId="273"/>
    <cellStyle name="Normal - Style1" xfId="274"/>
    <cellStyle name="Normal - Style2" xfId="275"/>
    <cellStyle name="Normal - Style3" xfId="276"/>
    <cellStyle name="Normal - Style5" xfId="277"/>
    <cellStyle name="Normal - Style6" xfId="278"/>
    <cellStyle name="Normal - Style7" xfId="279"/>
    <cellStyle name="Normal - Style8" xfId="280"/>
    <cellStyle name="Normal 10" xfId="281"/>
    <cellStyle name="Normal 2" xfId="282"/>
    <cellStyle name="Normal 2 2" xfId="283"/>
    <cellStyle name="Normal 2 3" xfId="284"/>
    <cellStyle name="Normal 2 3 2" xfId="285"/>
    <cellStyle name="Normal 2_BGC rectificare MFP 3 decembrie  retea ora 12 " xfId="286"/>
    <cellStyle name="Normal 3" xfId="287"/>
    <cellStyle name="Normal 4" xfId="288"/>
    <cellStyle name="Normal 5" xfId="289"/>
    <cellStyle name="Normal 5 2" xfId="290"/>
    <cellStyle name="Normal 5_BGC 2014 trim 18 iulie retea si semestru -cu MF tinta 8400" xfId="291"/>
    <cellStyle name="Normal 6" xfId="292"/>
    <cellStyle name="Normal 7" xfId="293"/>
    <cellStyle name="Normal 8" xfId="294"/>
    <cellStyle name="Normal 9" xfId="295"/>
    <cellStyle name="Normal Table" xfId="296"/>
    <cellStyle name="Normal Table 2" xfId="297"/>
    <cellStyle name="Normal Table_BGC 2015 trim 26 ianuarie retea final" xfId="298"/>
    <cellStyle name="Normál_10mell99" xfId="299"/>
    <cellStyle name="Normal_realizari.bugete.2005" xfId="300"/>
    <cellStyle name="normálne_HDP-OD~1" xfId="301"/>
    <cellStyle name="normální_agricult_1" xfId="302"/>
    <cellStyle name="Normßl - Style1" xfId="303"/>
    <cellStyle name="Normßl - Style1 2" xfId="304"/>
    <cellStyle name="Normßl - Style1_BGC 2015 trim 26 ianuarie retea final" xfId="305"/>
    <cellStyle name="Notă" xfId="306"/>
    <cellStyle name="Note" xfId="307"/>
    <cellStyle name="Ôèíàíñîâûé_Tranche" xfId="308"/>
    <cellStyle name="Output" xfId="309"/>
    <cellStyle name="Pénznem [0]_10mell99" xfId="310"/>
    <cellStyle name="Pénznem_10mell99" xfId="311"/>
    <cellStyle name="Percen - Style1" xfId="312"/>
    <cellStyle name="Percent [2]" xfId="313"/>
    <cellStyle name="Percent [2] 2" xfId="314"/>
    <cellStyle name="Percent [2]_BGC 2015 trim 26 ianuarie retea final" xfId="315"/>
    <cellStyle name="Percent 2" xfId="316"/>
    <cellStyle name="Percent 2 2" xfId="317"/>
    <cellStyle name="Percent 2_BGC rectificare MFP 3 decembrie  retea ora 12 " xfId="318"/>
    <cellStyle name="Percent 3" xfId="319"/>
    <cellStyle name="Percent 4" xfId="320"/>
    <cellStyle name="Percent 5" xfId="321"/>
    <cellStyle name="percentage difference" xfId="322"/>
    <cellStyle name="percentage difference 2" xfId="323"/>
    <cellStyle name="percentage difference one decimal" xfId="324"/>
    <cellStyle name="percentage difference one decimal 2" xfId="325"/>
    <cellStyle name="percentage difference one decimal_BGC 2015 trim 26 ianuarie retea final" xfId="326"/>
    <cellStyle name="percentage difference zero decimal" xfId="327"/>
    <cellStyle name="percentage difference zero decimal 2" xfId="328"/>
    <cellStyle name="percentage difference zero decimal_BGC 2015 trim 26 ianuarie retea final" xfId="329"/>
    <cellStyle name="percentage difference_BGC 2014 trim 18 iulie retea si semestru -cu MF tinta 8400" xfId="330"/>
    <cellStyle name="Pevný" xfId="331"/>
    <cellStyle name="Pevný 2" xfId="332"/>
    <cellStyle name="Pevný_BGC 2015 trim 26 ianuarie retea final" xfId="333"/>
    <cellStyle name="Presentation" xfId="334"/>
    <cellStyle name="Presentation 2" xfId="335"/>
    <cellStyle name="Presentation_BGC 2015 trim 26 ianuarie retea final" xfId="336"/>
    <cellStyle name="Percent" xfId="337"/>
    <cellStyle name="Publication" xfId="338"/>
    <cellStyle name="Red Text" xfId="339"/>
    <cellStyle name="reduced" xfId="340"/>
    <cellStyle name="s1" xfId="341"/>
    <cellStyle name="Satisfaisant" xfId="342"/>
    <cellStyle name="Currency" xfId="343"/>
    <cellStyle name="Currency [0]" xfId="344"/>
    <cellStyle name="Sortie" xfId="345"/>
    <cellStyle name="Standard_laroux" xfId="346"/>
    <cellStyle name="STYL1 - Style1" xfId="347"/>
    <cellStyle name="Style1" xfId="348"/>
    <cellStyle name="Text" xfId="349"/>
    <cellStyle name="Text 2" xfId="350"/>
    <cellStyle name="Text avertisment" xfId="351"/>
    <cellStyle name="text BoldBlack" xfId="352"/>
    <cellStyle name="text BoldUnderline" xfId="353"/>
    <cellStyle name="text BoldUnderlineER" xfId="354"/>
    <cellStyle name="text BoldUndlnBlack" xfId="355"/>
    <cellStyle name="Text explicativ" xfId="356"/>
    <cellStyle name="text LightGreen" xfId="357"/>
    <cellStyle name="Text_BGC 2014 trim 18 iulie retea si semestru -cu MF tinta 8400" xfId="358"/>
    <cellStyle name="Texte explicatif" xfId="359"/>
    <cellStyle name="Title" xfId="360"/>
    <cellStyle name="Titlu" xfId="361"/>
    <cellStyle name="Titlu 1" xfId="362"/>
    <cellStyle name="Titlu 2" xfId="363"/>
    <cellStyle name="Titlu 3" xfId="364"/>
    <cellStyle name="Titlu 4" xfId="365"/>
    <cellStyle name="Titre" xfId="366"/>
    <cellStyle name="Titre 1" xfId="367"/>
    <cellStyle name="Titre 2" xfId="368"/>
    <cellStyle name="Titre 3" xfId="369"/>
    <cellStyle name="Titre 4" xfId="370"/>
    <cellStyle name="Titre_BGC rectificare MFP 3 decembrie  retea ora 12 " xfId="371"/>
    <cellStyle name="TopGrey" xfId="372"/>
    <cellStyle name="Total" xfId="373"/>
    <cellStyle name="Undefiniert" xfId="374"/>
    <cellStyle name="ux?_x0018_Normal_laroux_7_laroux_1?&quot;Normal_laroux_7_laroux_1_²ðò²Ê´²ÜÎ?_x001F_Normal_laroux_7_laroux_1_²ÜºÈÆø?0*Normal_laro" xfId="375"/>
    <cellStyle name="ux_1_²ÜºÈÆø (³é³Ýó Ø.)?_x0007_!ß&quot;VQ_x0006_?_x0006_?ults?_x0006_$Currency [0]_laroux_5_results_Sheet1?_x001C_Currency [0]_laroux_5_Sheet1?_x0015_Cur" xfId="376"/>
    <cellStyle name="Verificare celulă" xfId="377"/>
    <cellStyle name="Vérification" xfId="378"/>
    <cellStyle name="Comma" xfId="379"/>
    <cellStyle name="Comma [0]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ianuarie%202015\bgc%20ianuarie%202015%20in%20lucru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r trim I .%.exec "/>
      <sheetName val="ian  2014 "/>
      <sheetName val="ian 2014 leg"/>
      <sheetName val="BGC (liliana)"/>
      <sheetName val="Sinteza - An 2"/>
      <sheetName val="ian 2015"/>
      <sheetName val="UAT ian 2015"/>
      <sheetName val="2014 - 2015"/>
      <sheetName val="progr.%.exec"/>
      <sheetName val=" consolidari ian"/>
      <sheetName val=" BGC 2014 retea "/>
      <sheetName val="2013 - 2014 (diferente)"/>
      <sheetName val="dob_trez"/>
      <sheetName val="SPECIAL_AND"/>
      <sheetName val="CNADN_ex"/>
      <sheetName val="BGC"/>
      <sheetName val="Sinteza - Anexa executie progam"/>
      <sheetName val="prog 2014"/>
      <sheetName val="octombrie  2013 Engl"/>
      <sheetName val="pres (DS)"/>
      <sheetName val="bgc desfasura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190"/>
  <sheetViews>
    <sheetView showZeros="0" tabSelected="1" view="pageBreakPreview" zoomScale="75" zoomScaleNormal="75" zoomScaleSheetLayoutView="75" workbookViewId="0" topLeftCell="A10">
      <selection activeCell="F13" sqref="F13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11.421875" style="3" customWidth="1"/>
    <col min="6" max="6" width="11.7109375" style="3" customWidth="1"/>
    <col min="7" max="7" width="8.28125" style="3" customWidth="1"/>
    <col min="8" max="8" width="2.28125" style="3" customWidth="1"/>
    <col min="9" max="9" width="14.140625" style="3" customWidth="1"/>
    <col min="10" max="10" width="11.57421875" style="4" customWidth="1"/>
    <col min="11" max="11" width="6.421875" style="4" hidden="1" customWidth="1"/>
    <col min="12" max="12" width="14.140625" style="4" customWidth="1"/>
    <col min="13" max="13" width="11.140625" style="4" customWidth="1"/>
    <col min="14" max="16384" width="8.8515625" style="4" customWidth="1"/>
  </cols>
  <sheetData>
    <row r="1" ht="27" customHeight="1">
      <c r="E1" s="2"/>
    </row>
    <row r="2" ht="18" customHeight="1">
      <c r="E2" s="2"/>
    </row>
    <row r="3" spans="1:11" ht="6.75" customHeight="1">
      <c r="A3" s="111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9.5" customHeight="1" thickBot="1">
      <c r="A5" s="5"/>
      <c r="B5" s="6"/>
      <c r="C5" s="6"/>
      <c r="D5" s="6"/>
      <c r="E5" s="6"/>
      <c r="F5" s="6"/>
      <c r="G5" s="6"/>
      <c r="H5" s="6"/>
      <c r="I5" s="6"/>
      <c r="K5" s="7"/>
    </row>
    <row r="6" spans="1:9" ht="11.25" customHeight="1" hidden="1" thickBot="1">
      <c r="A6" s="4" t="s">
        <v>1</v>
      </c>
      <c r="B6" s="4"/>
      <c r="C6" s="4"/>
      <c r="D6" s="4"/>
      <c r="E6" s="8"/>
      <c r="F6" s="9"/>
      <c r="G6" s="9"/>
      <c r="H6" s="10"/>
      <c r="I6" s="9"/>
    </row>
    <row r="7" spans="1:11" ht="47.25" customHeight="1">
      <c r="A7" s="11"/>
      <c r="B7" s="114" t="s">
        <v>2</v>
      </c>
      <c r="C7" s="115"/>
      <c r="D7" s="115"/>
      <c r="E7" s="116" t="s">
        <v>3</v>
      </c>
      <c r="F7" s="117"/>
      <c r="G7" s="117"/>
      <c r="H7" s="12"/>
      <c r="I7" s="113" t="s">
        <v>55</v>
      </c>
      <c r="J7" s="114"/>
      <c r="K7" s="13"/>
    </row>
    <row r="8" spans="1:11" s="21" customFormat="1" ht="33" customHeight="1">
      <c r="A8" s="14"/>
      <c r="B8" s="15" t="s">
        <v>4</v>
      </c>
      <c r="C8" s="16" t="s">
        <v>5</v>
      </c>
      <c r="D8" s="16" t="s">
        <v>6</v>
      </c>
      <c r="E8" s="15" t="s">
        <v>4</v>
      </c>
      <c r="F8" s="16" t="s">
        <v>5</v>
      </c>
      <c r="G8" s="16" t="s">
        <v>6</v>
      </c>
      <c r="H8" s="17"/>
      <c r="I8" s="18" t="s">
        <v>4</v>
      </c>
      <c r="J8" s="19" t="s">
        <v>7</v>
      </c>
      <c r="K8" s="20"/>
    </row>
    <row r="9" spans="1:11" s="25" customFormat="1" ht="9.75" customHeight="1">
      <c r="A9" s="22"/>
      <c r="B9" s="22"/>
      <c r="C9" s="22"/>
      <c r="D9" s="22"/>
      <c r="E9" s="23"/>
      <c r="F9" s="23"/>
      <c r="G9" s="23"/>
      <c r="H9" s="23"/>
      <c r="I9" s="23"/>
      <c r="J9" s="24"/>
      <c r="K9" s="24"/>
    </row>
    <row r="10" spans="1:11" s="25" customFormat="1" ht="18" customHeight="1">
      <c r="A10" s="26" t="s">
        <v>8</v>
      </c>
      <c r="B10" s="27">
        <v>670500</v>
      </c>
      <c r="C10" s="28"/>
      <c r="D10" s="28"/>
      <c r="E10" s="28">
        <v>705000</v>
      </c>
      <c r="F10" s="28"/>
      <c r="G10" s="28"/>
      <c r="H10" s="28"/>
      <c r="I10" s="28"/>
      <c r="J10" s="29"/>
      <c r="K10" s="29"/>
    </row>
    <row r="11" spans="5:11" s="25" customFormat="1" ht="8.25" customHeight="1">
      <c r="E11" s="31"/>
      <c r="F11" s="31"/>
      <c r="G11" s="31"/>
      <c r="H11" s="31"/>
      <c r="I11" s="31"/>
      <c r="J11" s="32"/>
      <c r="K11" s="32"/>
    </row>
    <row r="12" spans="1:11" s="31" customFormat="1" ht="35.25" customHeight="1">
      <c r="A12" s="33" t="s">
        <v>9</v>
      </c>
      <c r="B12" s="34">
        <f>B13+B30+B31+B33+B35++B38+B32+B36+B37</f>
        <v>17610.46696066667</v>
      </c>
      <c r="C12" s="35">
        <f aca="true" t="shared" si="0" ref="C12:C35">B12/$B$10*100</f>
        <v>2.6264678539398463</v>
      </c>
      <c r="D12" s="35">
        <f aca="true" t="shared" si="1" ref="D12:D35">B12/B$12*100</f>
        <v>100</v>
      </c>
      <c r="E12" s="34">
        <f>E13+E30+E31+E33+E35+E38+E32+E36+E37</f>
        <v>18336.28338324197</v>
      </c>
      <c r="F12" s="35">
        <f aca="true" t="shared" si="2" ref="F12:F37">E12/$E$10*100</f>
        <v>2.6008912600343224</v>
      </c>
      <c r="G12" s="35">
        <f aca="true" t="shared" si="3" ref="G12:G37">E12/E$12*100</f>
        <v>100</v>
      </c>
      <c r="H12" s="35"/>
      <c r="I12" s="35">
        <f aca="true" t="shared" si="4" ref="I12:I37">E12-B12</f>
        <v>725.8164225753026</v>
      </c>
      <c r="J12" s="36">
        <f aca="true" t="shared" si="5" ref="J12:J28">E12/B12-1</f>
        <v>0.04121505830574668</v>
      </c>
      <c r="K12" s="36"/>
    </row>
    <row r="13" spans="1:11" s="42" customFormat="1" ht="24.75" customHeight="1">
      <c r="A13" s="37" t="s">
        <v>10</v>
      </c>
      <c r="B13" s="38">
        <f>B14+B27+B28</f>
        <v>16739.469435000003</v>
      </c>
      <c r="C13" s="39">
        <f t="shared" si="0"/>
        <v>2.4965651655480987</v>
      </c>
      <c r="D13" s="39">
        <f t="shared" si="1"/>
        <v>95.05409182157375</v>
      </c>
      <c r="E13" s="38">
        <f>E14+E27+E28</f>
        <v>18148.51548486697</v>
      </c>
      <c r="F13" s="39">
        <f t="shared" si="2"/>
        <v>2.5742575155839673</v>
      </c>
      <c r="G13" s="39">
        <f t="shared" si="3"/>
        <v>98.97597624092892</v>
      </c>
      <c r="H13" s="39"/>
      <c r="I13" s="39">
        <f t="shared" si="4"/>
        <v>1409.0460498669672</v>
      </c>
      <c r="J13" s="40">
        <f t="shared" si="5"/>
        <v>0.08417507229475496</v>
      </c>
      <c r="K13" s="41"/>
    </row>
    <row r="14" spans="1:11" s="42" customFormat="1" ht="25.5" customHeight="1">
      <c r="A14" s="43" t="s">
        <v>11</v>
      </c>
      <c r="B14" s="38">
        <f>B15+B19+B20+B25+B26</f>
        <v>10496.166196000002</v>
      </c>
      <c r="C14" s="39">
        <f t="shared" si="0"/>
        <v>1.5654237428784492</v>
      </c>
      <c r="D14" s="39">
        <f t="shared" si="1"/>
        <v>59.601861889542164</v>
      </c>
      <c r="E14" s="38">
        <f>E15+E19+E20+E25+E26</f>
        <v>11689.75838869697</v>
      </c>
      <c r="F14" s="39">
        <f t="shared" si="2"/>
        <v>1.6581217572619815</v>
      </c>
      <c r="G14" s="39">
        <f t="shared" si="3"/>
        <v>63.752060024228015</v>
      </c>
      <c r="H14" s="39"/>
      <c r="I14" s="39">
        <f t="shared" si="4"/>
        <v>1193.5921926969677</v>
      </c>
      <c r="J14" s="40">
        <f t="shared" si="5"/>
        <v>0.11371696773930995</v>
      </c>
      <c r="K14" s="41"/>
    </row>
    <row r="15" spans="1:11" s="42" customFormat="1" ht="40.5" customHeight="1">
      <c r="A15" s="44" t="s">
        <v>12</v>
      </c>
      <c r="B15" s="38">
        <f>B16+B17+B18</f>
        <v>2437.0426399999997</v>
      </c>
      <c r="C15" s="39">
        <f t="shared" si="0"/>
        <v>0.36346646383296044</v>
      </c>
      <c r="D15" s="39">
        <f t="shared" si="1"/>
        <v>13.838603175277425</v>
      </c>
      <c r="E15" s="38">
        <f>E16+E17+E18</f>
        <v>2852.1884239999995</v>
      </c>
      <c r="F15" s="39">
        <f t="shared" si="2"/>
        <v>0.40456573390070916</v>
      </c>
      <c r="G15" s="39">
        <f t="shared" si="3"/>
        <v>15.55488843833365</v>
      </c>
      <c r="H15" s="39"/>
      <c r="I15" s="39">
        <f t="shared" si="4"/>
        <v>415.1457839999998</v>
      </c>
      <c r="J15" s="40">
        <f t="shared" si="5"/>
        <v>0.17034818233627624</v>
      </c>
      <c r="K15" s="41"/>
    </row>
    <row r="16" spans="1:11" ht="25.5" customHeight="1">
      <c r="A16" s="45" t="s">
        <v>13</v>
      </c>
      <c r="B16" s="46">
        <v>247.21080300000003</v>
      </c>
      <c r="C16" s="46">
        <f t="shared" si="0"/>
        <v>0.0368696201342282</v>
      </c>
      <c r="D16" s="46">
        <f t="shared" si="1"/>
        <v>1.4037719928276196</v>
      </c>
      <c r="E16" s="46">
        <v>305.923618</v>
      </c>
      <c r="F16" s="46">
        <f t="shared" si="2"/>
        <v>0.0433934209929078</v>
      </c>
      <c r="G16" s="46">
        <f t="shared" si="3"/>
        <v>1.668405813795351</v>
      </c>
      <c r="H16" s="46"/>
      <c r="I16" s="46">
        <f t="shared" si="4"/>
        <v>58.71281499999995</v>
      </c>
      <c r="J16" s="47">
        <f t="shared" si="5"/>
        <v>0.23750100840051047</v>
      </c>
      <c r="K16" s="48"/>
    </row>
    <row r="17" spans="1:11" ht="18" customHeight="1">
      <c r="A17" s="45" t="s">
        <v>14</v>
      </c>
      <c r="B17" s="46">
        <v>1982.6778749999999</v>
      </c>
      <c r="C17" s="46">
        <f t="shared" si="0"/>
        <v>0.29570139821029084</v>
      </c>
      <c r="D17" s="46">
        <f t="shared" si="1"/>
        <v>11.258519603303824</v>
      </c>
      <c r="E17" s="46">
        <v>2318.464967</v>
      </c>
      <c r="F17" s="46">
        <f t="shared" si="2"/>
        <v>0.3288602790070922</v>
      </c>
      <c r="G17" s="46">
        <f t="shared" si="3"/>
        <v>12.644137956107878</v>
      </c>
      <c r="H17" s="46"/>
      <c r="I17" s="46">
        <f t="shared" si="4"/>
        <v>335.78709200000003</v>
      </c>
      <c r="J17" s="47">
        <f t="shared" si="5"/>
        <v>0.16936038689592992</v>
      </c>
      <c r="K17" s="48"/>
    </row>
    <row r="18" spans="1:11" ht="30" customHeight="1">
      <c r="A18" s="49" t="s">
        <v>15</v>
      </c>
      <c r="B18" s="46">
        <v>207.153962</v>
      </c>
      <c r="C18" s="46">
        <f t="shared" si="0"/>
        <v>0.030895445488441465</v>
      </c>
      <c r="D18" s="46">
        <f t="shared" si="1"/>
        <v>1.1763115791459848</v>
      </c>
      <c r="E18" s="46">
        <v>227.79983899999996</v>
      </c>
      <c r="F18" s="46">
        <f t="shared" si="2"/>
        <v>0.03231203390070921</v>
      </c>
      <c r="G18" s="46">
        <f t="shared" si="3"/>
        <v>1.2423446684304218</v>
      </c>
      <c r="H18" s="46"/>
      <c r="I18" s="46">
        <f t="shared" si="4"/>
        <v>20.645876999999956</v>
      </c>
      <c r="J18" s="47">
        <f t="shared" si="5"/>
        <v>0.0996644080599336</v>
      </c>
      <c r="K18" s="48"/>
    </row>
    <row r="19" spans="1:11" ht="24" customHeight="1">
      <c r="A19" s="44" t="s">
        <v>16</v>
      </c>
      <c r="B19" s="39">
        <v>284.578422</v>
      </c>
      <c r="C19" s="39">
        <f t="shared" si="0"/>
        <v>0.04244271767337807</v>
      </c>
      <c r="D19" s="39">
        <f t="shared" si="1"/>
        <v>1.6159618176826973</v>
      </c>
      <c r="E19" s="39">
        <v>317.23879600000004</v>
      </c>
      <c r="F19" s="39">
        <f t="shared" si="2"/>
        <v>0.04499841078014185</v>
      </c>
      <c r="G19" s="39">
        <f t="shared" si="3"/>
        <v>1.7301150367796627</v>
      </c>
      <c r="H19" s="39"/>
      <c r="I19" s="39">
        <f t="shared" si="4"/>
        <v>32.66037400000005</v>
      </c>
      <c r="J19" s="40">
        <f t="shared" si="5"/>
        <v>0.11476757011464511</v>
      </c>
      <c r="K19" s="41"/>
    </row>
    <row r="20" spans="1:11" ht="23.25" customHeight="1">
      <c r="A20" s="50" t="s">
        <v>17</v>
      </c>
      <c r="B20" s="38">
        <f>B21+B22+B23+B24</f>
        <v>7679.962373000001</v>
      </c>
      <c r="C20" s="46">
        <f t="shared" si="0"/>
        <v>1.1454082584638332</v>
      </c>
      <c r="D20" s="39">
        <f t="shared" si="1"/>
        <v>43.61021425583632</v>
      </c>
      <c r="E20" s="38">
        <f>E21+E22+E23+E24</f>
        <v>8409.06565269697</v>
      </c>
      <c r="F20" s="39">
        <f t="shared" si="2"/>
        <v>1.1927752698860952</v>
      </c>
      <c r="G20" s="39">
        <f t="shared" si="3"/>
        <v>45.86025137668981</v>
      </c>
      <c r="H20" s="39"/>
      <c r="I20" s="39">
        <f t="shared" si="4"/>
        <v>729.1032796969694</v>
      </c>
      <c r="J20" s="40">
        <f t="shared" si="5"/>
        <v>0.09493578800076352</v>
      </c>
      <c r="K20" s="41"/>
    </row>
    <row r="21" spans="1:11" ht="20.25" customHeight="1">
      <c r="A21" s="45" t="s">
        <v>18</v>
      </c>
      <c r="B21" s="30">
        <v>5027.595</v>
      </c>
      <c r="C21" s="46">
        <f t="shared" si="0"/>
        <v>0.74982774049217</v>
      </c>
      <c r="D21" s="46">
        <f t="shared" si="1"/>
        <v>28.54890225925999</v>
      </c>
      <c r="E21" s="46">
        <v>5959.624</v>
      </c>
      <c r="F21" s="46">
        <f t="shared" si="2"/>
        <v>0.8453367375886525</v>
      </c>
      <c r="G21" s="46">
        <f t="shared" si="3"/>
        <v>32.50181007480863</v>
      </c>
      <c r="H21" s="46"/>
      <c r="I21" s="46">
        <f t="shared" si="4"/>
        <v>932.0289999999995</v>
      </c>
      <c r="J21" s="47">
        <f t="shared" si="5"/>
        <v>0.18538267302756073</v>
      </c>
      <c r="K21" s="48"/>
    </row>
    <row r="22" spans="1:11" ht="18" customHeight="1">
      <c r="A22" s="45" t="s">
        <v>19</v>
      </c>
      <c r="B22" s="30">
        <v>2371.814992</v>
      </c>
      <c r="C22" s="46">
        <f t="shared" si="0"/>
        <v>0.3537382538404176</v>
      </c>
      <c r="D22" s="46">
        <f t="shared" si="1"/>
        <v>13.468211815720144</v>
      </c>
      <c r="E22" s="46">
        <v>2095.795786</v>
      </c>
      <c r="F22" s="46">
        <f t="shared" si="2"/>
        <v>0.2972759980141844</v>
      </c>
      <c r="G22" s="46">
        <f t="shared" si="3"/>
        <v>11.429774192492056</v>
      </c>
      <c r="H22" s="46"/>
      <c r="I22" s="46">
        <f t="shared" si="4"/>
        <v>-276.01920599999994</v>
      </c>
      <c r="J22" s="47">
        <f t="shared" si="5"/>
        <v>-0.11637467801282875</v>
      </c>
      <c r="K22" s="48"/>
    </row>
    <row r="23" spans="1:11" s="52" customFormat="1" ht="23.25" customHeight="1">
      <c r="A23" s="51" t="s">
        <v>20</v>
      </c>
      <c r="B23" s="30">
        <v>86.67628099999999</v>
      </c>
      <c r="C23" s="46">
        <f t="shared" si="0"/>
        <v>0.012927111260253539</v>
      </c>
      <c r="D23" s="46">
        <f t="shared" si="1"/>
        <v>0.49218615947886674</v>
      </c>
      <c r="E23" s="46">
        <v>127.94742836363638</v>
      </c>
      <c r="F23" s="46">
        <f t="shared" si="2"/>
        <v>0.018148571399097358</v>
      </c>
      <c r="G23" s="46">
        <f t="shared" si="3"/>
        <v>0.697782782308933</v>
      </c>
      <c r="H23" s="46"/>
      <c r="I23" s="46">
        <f t="shared" si="4"/>
        <v>41.27114736363639</v>
      </c>
      <c r="J23" s="47">
        <f t="shared" si="5"/>
        <v>0.47615272468411973</v>
      </c>
      <c r="K23" s="48"/>
    </row>
    <row r="24" spans="1:11" ht="42.75" customHeight="1">
      <c r="A24" s="51" t="s">
        <v>21</v>
      </c>
      <c r="B24" s="30">
        <v>193.8761</v>
      </c>
      <c r="C24" s="46">
        <f t="shared" si="0"/>
        <v>0.0289151528709918</v>
      </c>
      <c r="D24" s="46">
        <f t="shared" si="1"/>
        <v>1.1009140213773216</v>
      </c>
      <c r="E24" s="46">
        <v>225.6984383333333</v>
      </c>
      <c r="F24" s="46">
        <f t="shared" si="2"/>
        <v>0.03201396288416075</v>
      </c>
      <c r="G24" s="46">
        <f t="shared" si="3"/>
        <v>1.2308843270801828</v>
      </c>
      <c r="H24" s="46"/>
      <c r="I24" s="46">
        <f t="shared" si="4"/>
        <v>31.822338333333306</v>
      </c>
      <c r="J24" s="47">
        <f t="shared" si="5"/>
        <v>0.16413749984311266</v>
      </c>
      <c r="K24" s="48"/>
    </row>
    <row r="25" spans="1:11" s="42" customFormat="1" ht="35.25" customHeight="1">
      <c r="A25" s="50" t="s">
        <v>22</v>
      </c>
      <c r="B25" s="53">
        <v>47.637</v>
      </c>
      <c r="C25" s="39">
        <f t="shared" si="0"/>
        <v>0.007104697986577181</v>
      </c>
      <c r="D25" s="39">
        <f t="shared" si="1"/>
        <v>0.2705039003587934</v>
      </c>
      <c r="E25" s="39">
        <v>56.551</v>
      </c>
      <c r="F25" s="39">
        <f t="shared" si="2"/>
        <v>0.008021418439716313</v>
      </c>
      <c r="G25" s="39">
        <f t="shared" si="3"/>
        <v>0.30841037312765085</v>
      </c>
      <c r="H25" s="39"/>
      <c r="I25" s="39">
        <f t="shared" si="4"/>
        <v>8.914000000000001</v>
      </c>
      <c r="J25" s="40">
        <f t="shared" si="5"/>
        <v>0.18712345445766942</v>
      </c>
      <c r="K25" s="41"/>
    </row>
    <row r="26" spans="1:11" s="42" customFormat="1" ht="17.25" customHeight="1">
      <c r="A26" s="54" t="s">
        <v>23</v>
      </c>
      <c r="B26" s="53">
        <v>46.945761</v>
      </c>
      <c r="C26" s="39">
        <f t="shared" si="0"/>
        <v>0.007001604921700224</v>
      </c>
      <c r="D26" s="39">
        <f t="shared" si="1"/>
        <v>0.2665787403869204</v>
      </c>
      <c r="E26" s="39">
        <v>54.714515999999996</v>
      </c>
      <c r="F26" s="39">
        <f t="shared" si="2"/>
        <v>0.007760924255319149</v>
      </c>
      <c r="G26" s="39">
        <f t="shared" si="3"/>
        <v>0.2983947992972506</v>
      </c>
      <c r="H26" s="39"/>
      <c r="I26" s="39">
        <f t="shared" si="4"/>
        <v>7.768754999999999</v>
      </c>
      <c r="J26" s="40">
        <f t="shared" si="5"/>
        <v>0.1654836312058079</v>
      </c>
      <c r="K26" s="41"/>
    </row>
    <row r="27" spans="1:11" s="42" customFormat="1" ht="18" customHeight="1">
      <c r="A27" s="55" t="s">
        <v>24</v>
      </c>
      <c r="B27" s="53">
        <v>4748.620119</v>
      </c>
      <c r="C27" s="39">
        <f t="shared" si="0"/>
        <v>0.7082207485458614</v>
      </c>
      <c r="D27" s="39">
        <f t="shared" si="1"/>
        <v>26.96475981929462</v>
      </c>
      <c r="E27" s="39">
        <v>4584.8850090000005</v>
      </c>
      <c r="F27" s="39">
        <f t="shared" si="2"/>
        <v>0.6503382991489363</v>
      </c>
      <c r="G27" s="39">
        <f t="shared" si="3"/>
        <v>25.004440175647876</v>
      </c>
      <c r="H27" s="39"/>
      <c r="I27" s="39">
        <f t="shared" si="4"/>
        <v>-163.73510999999962</v>
      </c>
      <c r="J27" s="40">
        <f t="shared" si="5"/>
        <v>-0.03448056612169692</v>
      </c>
      <c r="K27" s="41"/>
    </row>
    <row r="28" spans="1:11" s="42" customFormat="1" ht="18.75" customHeight="1">
      <c r="A28" s="57" t="s">
        <v>25</v>
      </c>
      <c r="B28" s="53">
        <v>1494.6831200000001</v>
      </c>
      <c r="C28" s="39">
        <f t="shared" si="0"/>
        <v>0.22292067412378824</v>
      </c>
      <c r="D28" s="39">
        <f t="shared" si="1"/>
        <v>8.487470112736958</v>
      </c>
      <c r="E28" s="39">
        <v>1873.8720871699998</v>
      </c>
      <c r="F28" s="39">
        <f t="shared" si="2"/>
        <v>0.26579745917304964</v>
      </c>
      <c r="G28" s="39">
        <f t="shared" si="3"/>
        <v>10.21947604105302</v>
      </c>
      <c r="H28" s="39"/>
      <c r="I28" s="39">
        <f t="shared" si="4"/>
        <v>379.1889671699996</v>
      </c>
      <c r="J28" s="40">
        <f t="shared" si="5"/>
        <v>0.2536918776268775</v>
      </c>
      <c r="K28" s="41"/>
    </row>
    <row r="29" spans="1:11" s="42" customFormat="1" ht="19.5" customHeight="1" hidden="1">
      <c r="A29" s="58" t="s">
        <v>26</v>
      </c>
      <c r="B29" s="53" t="e">
        <v>#REF!</v>
      </c>
      <c r="C29" s="39" t="e">
        <f t="shared" si="0"/>
        <v>#REF!</v>
      </c>
      <c r="D29" s="39" t="e">
        <f t="shared" si="1"/>
        <v>#REF!</v>
      </c>
      <c r="E29" s="39"/>
      <c r="F29" s="39">
        <f t="shared" si="2"/>
        <v>0</v>
      </c>
      <c r="G29" s="39">
        <f t="shared" si="3"/>
        <v>0</v>
      </c>
      <c r="H29" s="39"/>
      <c r="I29" s="39" t="e">
        <f t="shared" si="4"/>
        <v>#REF!</v>
      </c>
      <c r="J29" s="40"/>
      <c r="K29" s="41"/>
    </row>
    <row r="30" spans="1:11" s="42" customFormat="1" ht="19.5" customHeight="1">
      <c r="A30" s="59" t="s">
        <v>27</v>
      </c>
      <c r="B30" s="53">
        <v>18.366373</v>
      </c>
      <c r="C30" s="39">
        <f t="shared" si="0"/>
        <v>0.0027392055182699476</v>
      </c>
      <c r="D30" s="39">
        <f t="shared" si="1"/>
        <v>0.10429236794811667</v>
      </c>
      <c r="E30" s="39">
        <v>44.413809</v>
      </c>
      <c r="F30" s="39">
        <f t="shared" si="2"/>
        <v>0.0062998310638297875</v>
      </c>
      <c r="G30" s="39">
        <f t="shared" si="3"/>
        <v>0.24221816423600323</v>
      </c>
      <c r="H30" s="39"/>
      <c r="I30" s="39">
        <f t="shared" si="4"/>
        <v>26.047436</v>
      </c>
      <c r="J30" s="40">
        <f aca="true" t="shared" si="6" ref="J30:J35">E30/B30-1</f>
        <v>1.4182133837747934</v>
      </c>
      <c r="K30" s="41"/>
    </row>
    <row r="31" spans="1:11" s="42" customFormat="1" ht="18" customHeight="1">
      <c r="A31" s="59" t="s">
        <v>28</v>
      </c>
      <c r="B31" s="53">
        <v>56.84891666666666</v>
      </c>
      <c r="C31" s="39">
        <f t="shared" si="0"/>
        <v>0.008478585632612478</v>
      </c>
      <c r="D31" s="39">
        <f t="shared" si="1"/>
        <v>0.3228132268930736</v>
      </c>
      <c r="E31" s="39">
        <v>-0.013954624999999998</v>
      </c>
      <c r="F31" s="39">
        <f t="shared" si="2"/>
        <v>-1.979379432624113E-06</v>
      </c>
      <c r="G31" s="39">
        <f t="shared" si="3"/>
        <v>-7.61038903486489E-05</v>
      </c>
      <c r="H31" s="39"/>
      <c r="I31" s="39">
        <f t="shared" si="4"/>
        <v>-56.86287129166666</v>
      </c>
      <c r="J31" s="40">
        <f t="shared" si="6"/>
        <v>-1.0002454686178424</v>
      </c>
      <c r="K31" s="41"/>
    </row>
    <row r="32" spans="1:11" s="42" customFormat="1" ht="30" customHeight="1">
      <c r="A32" s="60" t="s">
        <v>29</v>
      </c>
      <c r="B32" s="53">
        <v>676.432236</v>
      </c>
      <c r="C32" s="39">
        <f t="shared" si="0"/>
        <v>0.10088474809843401</v>
      </c>
      <c r="D32" s="39">
        <f t="shared" si="1"/>
        <v>3.8410806340957624</v>
      </c>
      <c r="E32" s="39">
        <v>230.29104399999954</v>
      </c>
      <c r="F32" s="39">
        <f t="shared" si="2"/>
        <v>0.03266539631205667</v>
      </c>
      <c r="G32" s="39">
        <f t="shared" si="3"/>
        <v>1.2559308731586731</v>
      </c>
      <c r="H32" s="39"/>
      <c r="I32" s="39">
        <f t="shared" si="4"/>
        <v>-446.14119200000044</v>
      </c>
      <c r="J32" s="40">
        <f t="shared" si="6"/>
        <v>-0.6595504593899935</v>
      </c>
      <c r="K32" s="41"/>
    </row>
    <row r="33" spans="1:11" s="42" customFormat="1" ht="17.25" customHeight="1" hidden="1">
      <c r="A33" s="61" t="s">
        <v>30</v>
      </c>
      <c r="B33" s="53">
        <v>0</v>
      </c>
      <c r="C33" s="39">
        <f t="shared" si="0"/>
        <v>0</v>
      </c>
      <c r="D33" s="39">
        <f t="shared" si="1"/>
        <v>0</v>
      </c>
      <c r="E33" s="39">
        <v>0</v>
      </c>
      <c r="F33" s="39">
        <f t="shared" si="2"/>
        <v>0</v>
      </c>
      <c r="G33" s="39">
        <f t="shared" si="3"/>
        <v>0</v>
      </c>
      <c r="H33" s="39"/>
      <c r="I33" s="39">
        <f t="shared" si="4"/>
        <v>0</v>
      </c>
      <c r="J33" s="40" t="e">
        <f t="shared" si="6"/>
        <v>#DIV/0!</v>
      </c>
      <c r="K33" s="41"/>
    </row>
    <row r="34" spans="1:11" ht="15" customHeight="1" hidden="1">
      <c r="A34" s="62"/>
      <c r="B34" s="53"/>
      <c r="C34" s="46">
        <f t="shared" si="0"/>
        <v>0</v>
      </c>
      <c r="D34" s="46">
        <f t="shared" si="1"/>
        <v>0</v>
      </c>
      <c r="E34" s="46"/>
      <c r="F34" s="46">
        <f t="shared" si="2"/>
        <v>0</v>
      </c>
      <c r="G34" s="46">
        <f t="shared" si="3"/>
        <v>0</v>
      </c>
      <c r="H34" s="46"/>
      <c r="I34" s="46">
        <f t="shared" si="4"/>
        <v>0</v>
      </c>
      <c r="J34" s="40" t="e">
        <f t="shared" si="6"/>
        <v>#DIV/0!</v>
      </c>
      <c r="K34" s="41"/>
    </row>
    <row r="35" spans="1:11" ht="15" customHeight="1">
      <c r="A35" s="61" t="s">
        <v>31</v>
      </c>
      <c r="B35" s="53">
        <v>119.35</v>
      </c>
      <c r="C35" s="63">
        <f t="shared" si="0"/>
        <v>0.01780014914243102</v>
      </c>
      <c r="D35" s="63">
        <f t="shared" si="1"/>
        <v>0.6777219494893043</v>
      </c>
      <c r="E35" s="63">
        <v>-86.923</v>
      </c>
      <c r="F35" s="63">
        <f t="shared" si="2"/>
        <v>-0.012329503546099291</v>
      </c>
      <c r="G35" s="63">
        <f t="shared" si="3"/>
        <v>-0.4740491744332513</v>
      </c>
      <c r="H35" s="63"/>
      <c r="I35" s="63">
        <f t="shared" si="4"/>
        <v>-206.273</v>
      </c>
      <c r="J35" s="40">
        <f t="shared" si="6"/>
        <v>-1.7283033095936322</v>
      </c>
      <c r="K35" s="64"/>
    </row>
    <row r="36" spans="1:11" ht="9" customHeight="1">
      <c r="A36" s="65"/>
      <c r="B36" s="38"/>
      <c r="C36" s="38"/>
      <c r="D36" s="38"/>
      <c r="E36" s="56">
        <v>0</v>
      </c>
      <c r="F36" s="63">
        <f t="shared" si="2"/>
        <v>0</v>
      </c>
      <c r="G36" s="63">
        <f t="shared" si="3"/>
        <v>0</v>
      </c>
      <c r="H36" s="39"/>
      <c r="I36" s="63">
        <f t="shared" si="4"/>
        <v>0</v>
      </c>
      <c r="J36" s="40"/>
      <c r="K36" s="66"/>
    </row>
    <row r="37" spans="1:11" ht="48" customHeight="1" hidden="1">
      <c r="A37" s="65"/>
      <c r="B37" s="38"/>
      <c r="C37" s="38"/>
      <c r="D37" s="38"/>
      <c r="E37" s="56">
        <v>0</v>
      </c>
      <c r="F37" s="63">
        <f t="shared" si="2"/>
        <v>0</v>
      </c>
      <c r="G37" s="63">
        <f t="shared" si="3"/>
        <v>0</v>
      </c>
      <c r="H37" s="39"/>
      <c r="I37" s="63">
        <f t="shared" si="4"/>
        <v>0</v>
      </c>
      <c r="J37" s="40"/>
      <c r="K37" s="66"/>
    </row>
    <row r="38" spans="1:11" ht="10.5" customHeight="1" hidden="1">
      <c r="A38" s="67"/>
      <c r="B38" s="38"/>
      <c r="C38" s="38"/>
      <c r="D38" s="38"/>
      <c r="E38" s="56"/>
      <c r="F38" s="39"/>
      <c r="G38" s="39"/>
      <c r="H38" s="39"/>
      <c r="I38" s="39"/>
      <c r="J38" s="66"/>
      <c r="K38" s="66"/>
    </row>
    <row r="39" spans="1:13" s="42" customFormat="1" ht="33" customHeight="1">
      <c r="A39" s="33" t="s">
        <v>32</v>
      </c>
      <c r="B39" s="68">
        <f>B40+B54+B58+B61+B62</f>
        <v>16112.235598</v>
      </c>
      <c r="C39" s="35">
        <f aca="true" t="shared" si="7" ref="C39:C49">B39/$B$10*100</f>
        <v>2.4030179862788965</v>
      </c>
      <c r="D39" s="35">
        <f aca="true" t="shared" si="8" ref="D39:D49">B39/B$39*100</f>
        <v>100</v>
      </c>
      <c r="E39" s="68">
        <f>E40+E54+E58+E61+E62</f>
        <v>14385.538270975</v>
      </c>
      <c r="F39" s="35">
        <f aca="true" t="shared" si="9" ref="F39:F63">E39/$E$10*100</f>
        <v>2.0405018824078014</v>
      </c>
      <c r="G39" s="35">
        <f aca="true" t="shared" si="10" ref="G39:G62">E39/E$39*100</f>
        <v>100</v>
      </c>
      <c r="H39" s="35"/>
      <c r="I39" s="35">
        <f aca="true" t="shared" si="11" ref="I39:I62">E39-B39</f>
        <v>-1726.697327025</v>
      </c>
      <c r="J39" s="36">
        <f aca="true" t="shared" si="12" ref="J39:J49">E39/B39-1</f>
        <v>-0.10716683706135322</v>
      </c>
      <c r="K39" s="36"/>
      <c r="M39" s="69"/>
    </row>
    <row r="40" spans="1:11" s="42" customFormat="1" ht="19.5" customHeight="1">
      <c r="A40" s="70" t="s">
        <v>33</v>
      </c>
      <c r="B40" s="56">
        <f>B41+B42+B43+B44+B45+B52</f>
        <v>15855.196693666665</v>
      </c>
      <c r="C40" s="39">
        <f t="shared" si="7"/>
        <v>2.3646825792194877</v>
      </c>
      <c r="D40" s="39">
        <f t="shared" si="8"/>
        <v>98.40469745635274</v>
      </c>
      <c r="E40" s="56">
        <f>E41+E42+E43+E44+E45+E52</f>
        <v>14467.791552933333</v>
      </c>
      <c r="F40" s="39">
        <f t="shared" si="9"/>
        <v>2.052169014600473</v>
      </c>
      <c r="G40" s="39">
        <f t="shared" si="10"/>
        <v>100.57177757556902</v>
      </c>
      <c r="H40" s="39"/>
      <c r="I40" s="39">
        <f t="shared" si="11"/>
        <v>-1387.4051407333318</v>
      </c>
      <c r="J40" s="40">
        <f t="shared" si="12"/>
        <v>-0.08750475743309627</v>
      </c>
      <c r="K40" s="41"/>
    </row>
    <row r="41" spans="1:11" ht="19.5" customHeight="1">
      <c r="A41" s="71" t="s">
        <v>34</v>
      </c>
      <c r="B41" s="63">
        <v>3806.543954555556</v>
      </c>
      <c r="C41" s="63">
        <f t="shared" si="7"/>
        <v>0.5677172191730882</v>
      </c>
      <c r="D41" s="63">
        <f t="shared" si="8"/>
        <v>23.625175608951867</v>
      </c>
      <c r="E41" s="72">
        <v>3786.726017</v>
      </c>
      <c r="F41" s="63">
        <f t="shared" si="9"/>
        <v>0.5371242577304964</v>
      </c>
      <c r="G41" s="63">
        <f t="shared" si="10"/>
        <v>26.32314443624465</v>
      </c>
      <c r="H41" s="63"/>
      <c r="I41" s="63">
        <f t="shared" si="11"/>
        <v>-19.817937555556</v>
      </c>
      <c r="J41" s="73">
        <f t="shared" si="12"/>
        <v>-0.005206281023456549</v>
      </c>
      <c r="K41" s="74"/>
    </row>
    <row r="42" spans="1:11" ht="17.25" customHeight="1">
      <c r="A42" s="71" t="s">
        <v>35</v>
      </c>
      <c r="B42" s="63">
        <v>2859.5453435555555</v>
      </c>
      <c r="C42" s="63">
        <f t="shared" si="7"/>
        <v>0.4264795441544453</v>
      </c>
      <c r="D42" s="63">
        <f t="shared" si="8"/>
        <v>17.74766342114876</v>
      </c>
      <c r="E42" s="72">
        <v>2140.6853720000004</v>
      </c>
      <c r="F42" s="63">
        <f t="shared" si="9"/>
        <v>0.30364331517730503</v>
      </c>
      <c r="G42" s="63">
        <f t="shared" si="10"/>
        <v>14.880815244287085</v>
      </c>
      <c r="H42" s="63"/>
      <c r="I42" s="63">
        <f t="shared" si="11"/>
        <v>-718.8599715555551</v>
      </c>
      <c r="J42" s="73">
        <f t="shared" si="12"/>
        <v>-0.25138960400667243</v>
      </c>
      <c r="K42" s="74"/>
    </row>
    <row r="43" spans="1:11" ht="19.5" customHeight="1">
      <c r="A43" s="71" t="s">
        <v>36</v>
      </c>
      <c r="B43" s="63">
        <v>811.0736220000001</v>
      </c>
      <c r="C43" s="63">
        <f t="shared" si="7"/>
        <v>0.12096549172259509</v>
      </c>
      <c r="D43" s="63">
        <f t="shared" si="8"/>
        <v>5.033898722910172</v>
      </c>
      <c r="E43" s="72">
        <v>831.8136686</v>
      </c>
      <c r="F43" s="63">
        <f t="shared" si="9"/>
        <v>0.11798775441134751</v>
      </c>
      <c r="G43" s="63">
        <f t="shared" si="10"/>
        <v>5.782290887775191</v>
      </c>
      <c r="H43" s="63"/>
      <c r="I43" s="63">
        <f t="shared" si="11"/>
        <v>20.740046599999914</v>
      </c>
      <c r="J43" s="73">
        <f t="shared" si="12"/>
        <v>0.025571102348092234</v>
      </c>
      <c r="K43" s="74"/>
    </row>
    <row r="44" spans="1:11" ht="19.5" customHeight="1">
      <c r="A44" s="71" t="s">
        <v>37</v>
      </c>
      <c r="B44" s="63">
        <v>782.6953480000001</v>
      </c>
      <c r="C44" s="63">
        <f t="shared" si="7"/>
        <v>0.1167330869500373</v>
      </c>
      <c r="D44" s="63">
        <f t="shared" si="8"/>
        <v>4.857770004909533</v>
      </c>
      <c r="E44" s="72">
        <v>307.254179</v>
      </c>
      <c r="F44" s="63">
        <f t="shared" si="9"/>
        <v>0.04358215304964539</v>
      </c>
      <c r="G44" s="63">
        <f t="shared" si="10"/>
        <v>2.135854586824407</v>
      </c>
      <c r="H44" s="63"/>
      <c r="I44" s="63">
        <f t="shared" si="11"/>
        <v>-475.44116900000006</v>
      </c>
      <c r="J44" s="73">
        <f t="shared" si="12"/>
        <v>-0.607440903047248</v>
      </c>
      <c r="K44" s="74"/>
    </row>
    <row r="45" spans="1:11" s="42" customFormat="1" ht="19.5" customHeight="1">
      <c r="A45" s="71" t="s">
        <v>38</v>
      </c>
      <c r="B45" s="72">
        <f>B46+B47+B48+B49+B51+B50</f>
        <v>7594.057457555555</v>
      </c>
      <c r="C45" s="63">
        <f t="shared" si="7"/>
        <v>1.1325961905377413</v>
      </c>
      <c r="D45" s="63">
        <f t="shared" si="8"/>
        <v>47.13223941746607</v>
      </c>
      <c r="E45" s="72">
        <f>E46+E47+E48+E49+E51+E50</f>
        <v>7398.617327333333</v>
      </c>
      <c r="F45" s="63">
        <f t="shared" si="9"/>
        <v>1.049449266288416</v>
      </c>
      <c r="G45" s="63">
        <f t="shared" si="10"/>
        <v>51.43093840472528</v>
      </c>
      <c r="H45" s="63"/>
      <c r="I45" s="63">
        <f t="shared" si="11"/>
        <v>-195.44013022222134</v>
      </c>
      <c r="J45" s="73">
        <f t="shared" si="12"/>
        <v>-0.025735929878667463</v>
      </c>
      <c r="K45" s="75"/>
    </row>
    <row r="46" spans="1:11" ht="31.5" customHeight="1">
      <c r="A46" s="76" t="s">
        <v>39</v>
      </c>
      <c r="B46" s="46">
        <v>38.00060799999983</v>
      </c>
      <c r="C46" s="46">
        <f t="shared" si="7"/>
        <v>0.00566750305741981</v>
      </c>
      <c r="D46" s="46">
        <f t="shared" si="8"/>
        <v>0.23584938147699885</v>
      </c>
      <c r="E46" s="77">
        <v>64.0790209999999</v>
      </c>
      <c r="F46" s="46">
        <f t="shared" si="9"/>
        <v>0.009089222836879417</v>
      </c>
      <c r="G46" s="46">
        <f t="shared" si="10"/>
        <v>0.44544055142718586</v>
      </c>
      <c r="H46" s="46"/>
      <c r="I46" s="46">
        <f t="shared" si="11"/>
        <v>26.07841300000007</v>
      </c>
      <c r="J46" s="47">
        <f t="shared" si="12"/>
        <v>0.6862630461070567</v>
      </c>
      <c r="K46" s="74"/>
    </row>
    <row r="47" spans="1:11" ht="15.75" customHeight="1">
      <c r="A47" s="78" t="s">
        <v>40</v>
      </c>
      <c r="B47" s="46">
        <v>1263.2529725555557</v>
      </c>
      <c r="C47" s="79">
        <f t="shared" si="7"/>
        <v>0.18840461932223054</v>
      </c>
      <c r="D47" s="79">
        <f t="shared" si="8"/>
        <v>7.840333297462225</v>
      </c>
      <c r="E47" s="80">
        <v>675.4491383333333</v>
      </c>
      <c r="F47" s="79">
        <f t="shared" si="9"/>
        <v>0.09580838841607564</v>
      </c>
      <c r="G47" s="79">
        <f t="shared" si="10"/>
        <v>4.695334478350068</v>
      </c>
      <c r="H47" s="79"/>
      <c r="I47" s="79">
        <f t="shared" si="11"/>
        <v>-587.8038342222225</v>
      </c>
      <c r="J47" s="81">
        <f t="shared" si="12"/>
        <v>-0.4653096782611148</v>
      </c>
      <c r="K47" s="74"/>
    </row>
    <row r="48" spans="1:11" ht="28.5" customHeight="1">
      <c r="A48" s="76" t="s">
        <v>41</v>
      </c>
      <c r="B48" s="46">
        <v>400.706473</v>
      </c>
      <c r="C48" s="46">
        <f t="shared" si="7"/>
        <v>0.0597623375093214</v>
      </c>
      <c r="D48" s="46">
        <f t="shared" si="8"/>
        <v>2.4869700456076957</v>
      </c>
      <c r="E48" s="77">
        <v>413.07158599999997</v>
      </c>
      <c r="F48" s="46">
        <f t="shared" si="9"/>
        <v>0.05859171432624113</v>
      </c>
      <c r="G48" s="46">
        <f t="shared" si="10"/>
        <v>2.8714364260768357</v>
      </c>
      <c r="H48" s="46"/>
      <c r="I48" s="46">
        <f t="shared" si="11"/>
        <v>12.365112999999951</v>
      </c>
      <c r="J48" s="81">
        <f t="shared" si="12"/>
        <v>0.030858281143863575</v>
      </c>
      <c r="K48" s="74"/>
    </row>
    <row r="49" spans="1:11" ht="17.25" customHeight="1">
      <c r="A49" s="78" t="s">
        <v>42</v>
      </c>
      <c r="B49" s="46">
        <v>5764.7762219999995</v>
      </c>
      <c r="C49" s="79">
        <f t="shared" si="7"/>
        <v>0.8597727400447427</v>
      </c>
      <c r="D49" s="79">
        <f t="shared" si="8"/>
        <v>35.77887244098874</v>
      </c>
      <c r="E49" s="80">
        <v>6042.455231</v>
      </c>
      <c r="F49" s="79">
        <f t="shared" si="9"/>
        <v>0.8570858483687943</v>
      </c>
      <c r="G49" s="79">
        <f t="shared" si="10"/>
        <v>42.00367839687701</v>
      </c>
      <c r="H49" s="79"/>
      <c r="I49" s="79">
        <f t="shared" si="11"/>
        <v>277.6790090000004</v>
      </c>
      <c r="J49" s="81">
        <f t="shared" si="12"/>
        <v>0.04816821994586706</v>
      </c>
      <c r="K49" s="74"/>
    </row>
    <row r="50" spans="1:11" ht="48" customHeight="1">
      <c r="A50" s="82" t="s">
        <v>43</v>
      </c>
      <c r="B50" s="46"/>
      <c r="C50" s="79"/>
      <c r="D50" s="79"/>
      <c r="E50" s="80">
        <v>52.756</v>
      </c>
      <c r="F50" s="79">
        <f t="shared" si="9"/>
        <v>0.007483120567375887</v>
      </c>
      <c r="G50" s="79">
        <f t="shared" si="10"/>
        <v>0.36672941259656033</v>
      </c>
      <c r="H50" s="79"/>
      <c r="I50" s="79">
        <f t="shared" si="11"/>
        <v>52.756</v>
      </c>
      <c r="J50" s="81"/>
      <c r="K50" s="74"/>
    </row>
    <row r="51" spans="1:11" ht="19.5" customHeight="1">
      <c r="A51" s="83" t="s">
        <v>44</v>
      </c>
      <c r="B51" s="46">
        <v>127.321182</v>
      </c>
      <c r="C51" s="46">
        <f aca="true" t="shared" si="13" ref="C51:C63">B51/$B$10*100</f>
        <v>0.018988990604026843</v>
      </c>
      <c r="D51" s="46">
        <f aca="true" t="shared" si="14" ref="D51:D62">B51/B$39*100</f>
        <v>0.7902142519304043</v>
      </c>
      <c r="E51" s="77">
        <v>150.806351</v>
      </c>
      <c r="F51" s="46">
        <f t="shared" si="9"/>
        <v>0.021390971773049647</v>
      </c>
      <c r="G51" s="46">
        <f t="shared" si="10"/>
        <v>1.0483191393976174</v>
      </c>
      <c r="H51" s="46"/>
      <c r="I51" s="46">
        <f t="shared" si="11"/>
        <v>23.485169000000013</v>
      </c>
      <c r="J51" s="47">
        <f>E51/B51-1</f>
        <v>0.18445610252031752</v>
      </c>
      <c r="K51" s="74"/>
    </row>
    <row r="52" spans="1:11" ht="31.5" customHeight="1">
      <c r="A52" s="84" t="s">
        <v>45</v>
      </c>
      <c r="B52" s="85">
        <v>1.280968</v>
      </c>
      <c r="C52" s="85">
        <f t="shared" si="13"/>
        <v>0.0001910466815809098</v>
      </c>
      <c r="D52" s="63">
        <f t="shared" si="14"/>
        <v>0.007950280966342161</v>
      </c>
      <c r="E52" s="72">
        <v>2.694989</v>
      </c>
      <c r="F52" s="63">
        <f t="shared" si="9"/>
        <v>0.0003822679432624114</v>
      </c>
      <c r="G52" s="63">
        <f t="shared" si="10"/>
        <v>0.01873401571241549</v>
      </c>
      <c r="H52" s="63"/>
      <c r="I52" s="63">
        <f t="shared" si="11"/>
        <v>1.414021</v>
      </c>
      <c r="J52" s="81">
        <f>E52/B52-1</f>
        <v>1.1038691052391627</v>
      </c>
      <c r="K52" s="75"/>
    </row>
    <row r="53" spans="1:11" ht="15" customHeight="1" hidden="1">
      <c r="A53" s="86" t="s">
        <v>46</v>
      </c>
      <c r="B53" s="87" t="e">
        <v>#REF!</v>
      </c>
      <c r="C53" s="79" t="e">
        <f t="shared" si="13"/>
        <v>#REF!</v>
      </c>
      <c r="D53" s="63" t="e">
        <f t="shared" si="14"/>
        <v>#REF!</v>
      </c>
      <c r="E53" s="80"/>
      <c r="F53" s="79">
        <f t="shared" si="9"/>
        <v>0</v>
      </c>
      <c r="G53" s="63">
        <f t="shared" si="10"/>
        <v>0</v>
      </c>
      <c r="H53" s="63"/>
      <c r="I53" s="63" t="e">
        <f t="shared" si="11"/>
        <v>#REF!</v>
      </c>
      <c r="J53" s="73"/>
      <c r="K53" s="75"/>
    </row>
    <row r="54" spans="1:11" s="42" customFormat="1" ht="19.5" customHeight="1">
      <c r="A54" s="70" t="s">
        <v>47</v>
      </c>
      <c r="B54" s="87">
        <v>312.5725055555555</v>
      </c>
      <c r="C54" s="63">
        <f t="shared" si="13"/>
        <v>0.04661782334907614</v>
      </c>
      <c r="D54" s="63">
        <f t="shared" si="14"/>
        <v>1.9399698052724286</v>
      </c>
      <c r="E54" s="72">
        <v>265.74082666666663</v>
      </c>
      <c r="F54" s="63">
        <f t="shared" si="9"/>
        <v>0.037693734278959806</v>
      </c>
      <c r="G54" s="63">
        <f t="shared" si="10"/>
        <v>1.847277603806032</v>
      </c>
      <c r="H54" s="63"/>
      <c r="I54" s="63">
        <f t="shared" si="11"/>
        <v>-46.83167888888886</v>
      </c>
      <c r="J54" s="73">
        <f>E54/B54-1</f>
        <v>-0.14982661000733855</v>
      </c>
      <c r="K54" s="75"/>
    </row>
    <row r="55" spans="1:11" ht="26.25" customHeight="1" hidden="1">
      <c r="A55" s="78" t="s">
        <v>48</v>
      </c>
      <c r="B55" s="87" t="e">
        <v>#REF!</v>
      </c>
      <c r="C55" s="79" t="e">
        <f t="shared" si="13"/>
        <v>#REF!</v>
      </c>
      <c r="D55" s="79" t="e">
        <f t="shared" si="14"/>
        <v>#REF!</v>
      </c>
      <c r="E55" s="80" t="e">
        <v>#REF!</v>
      </c>
      <c r="F55" s="79" t="e">
        <f t="shared" si="9"/>
        <v>#REF!</v>
      </c>
      <c r="G55" s="79" t="e">
        <f t="shared" si="10"/>
        <v>#REF!</v>
      </c>
      <c r="H55" s="79"/>
      <c r="I55" s="63" t="e">
        <f t="shared" si="11"/>
        <v>#REF!</v>
      </c>
      <c r="J55" s="73" t="e">
        <f>E55/B55-1</f>
        <v>#REF!</v>
      </c>
      <c r="K55" s="75"/>
    </row>
    <row r="56" spans="1:11" ht="21" customHeight="1" hidden="1">
      <c r="A56" s="78" t="s">
        <v>49</v>
      </c>
      <c r="B56" s="87" t="e">
        <v>#REF!</v>
      </c>
      <c r="C56" s="79" t="e">
        <f t="shared" si="13"/>
        <v>#REF!</v>
      </c>
      <c r="D56" s="79" t="e">
        <f t="shared" si="14"/>
        <v>#REF!</v>
      </c>
      <c r="E56" s="80" t="e">
        <v>#REF!</v>
      </c>
      <c r="F56" s="79" t="e">
        <f t="shared" si="9"/>
        <v>#REF!</v>
      </c>
      <c r="G56" s="79" t="e">
        <f t="shared" si="10"/>
        <v>#REF!</v>
      </c>
      <c r="H56" s="79"/>
      <c r="I56" s="63" t="e">
        <f t="shared" si="11"/>
        <v>#REF!</v>
      </c>
      <c r="J56" s="73"/>
      <c r="K56" s="75"/>
    </row>
    <row r="57" spans="1:11" ht="24.75" customHeight="1" hidden="1">
      <c r="A57" s="88" t="s">
        <v>50</v>
      </c>
      <c r="B57" s="87" t="e">
        <v>#REF!</v>
      </c>
      <c r="C57" s="79" t="e">
        <f t="shared" si="13"/>
        <v>#REF!</v>
      </c>
      <c r="D57" s="63" t="e">
        <f t="shared" si="14"/>
        <v>#REF!</v>
      </c>
      <c r="E57" s="80"/>
      <c r="F57" s="79">
        <f t="shared" si="9"/>
        <v>0</v>
      </c>
      <c r="G57" s="63">
        <f t="shared" si="10"/>
        <v>0</v>
      </c>
      <c r="H57" s="63"/>
      <c r="I57" s="63" t="e">
        <f t="shared" si="11"/>
        <v>#REF!</v>
      </c>
      <c r="J57" s="73"/>
      <c r="K57" s="75"/>
    </row>
    <row r="58" spans="1:11" ht="19.5" customHeight="1">
      <c r="A58" s="70" t="s">
        <v>30</v>
      </c>
      <c r="B58" s="87">
        <v>0</v>
      </c>
      <c r="C58" s="63">
        <f t="shared" si="13"/>
        <v>0</v>
      </c>
      <c r="D58" s="63">
        <f t="shared" si="14"/>
        <v>0</v>
      </c>
      <c r="E58" s="72">
        <v>0</v>
      </c>
      <c r="F58" s="63">
        <f t="shared" si="9"/>
        <v>0</v>
      </c>
      <c r="G58" s="63">
        <f t="shared" si="10"/>
        <v>0</v>
      </c>
      <c r="H58" s="63"/>
      <c r="I58" s="63">
        <f t="shared" si="11"/>
        <v>0</v>
      </c>
      <c r="J58" s="73"/>
      <c r="K58" s="75"/>
    </row>
    <row r="59" spans="1:11" ht="24.75" customHeight="1" hidden="1">
      <c r="A59" s="89" t="s">
        <v>51</v>
      </c>
      <c r="B59" s="87" t="e">
        <v>#REF!</v>
      </c>
      <c r="C59" s="79" t="e">
        <f t="shared" si="13"/>
        <v>#REF!</v>
      </c>
      <c r="D59" s="79" t="e">
        <f t="shared" si="14"/>
        <v>#REF!</v>
      </c>
      <c r="E59" s="80" t="e">
        <v>#REF!</v>
      </c>
      <c r="F59" s="79" t="e">
        <f t="shared" si="9"/>
        <v>#REF!</v>
      </c>
      <c r="G59" s="79" t="e">
        <f t="shared" si="10"/>
        <v>#REF!</v>
      </c>
      <c r="H59" s="79"/>
      <c r="I59" s="79" t="e">
        <f t="shared" si="11"/>
        <v>#REF!</v>
      </c>
      <c r="J59" s="73" t="e">
        <f>E59/B59-1</f>
        <v>#REF!</v>
      </c>
      <c r="K59" s="75"/>
    </row>
    <row r="60" spans="1:11" ht="19.5" customHeight="1" hidden="1">
      <c r="A60" s="90" t="s">
        <v>52</v>
      </c>
      <c r="B60" s="87" t="e">
        <v>#REF!</v>
      </c>
      <c r="C60" s="79" t="e">
        <f t="shared" si="13"/>
        <v>#REF!</v>
      </c>
      <c r="D60" s="63" t="e">
        <f t="shared" si="14"/>
        <v>#REF!</v>
      </c>
      <c r="E60" s="72" t="e">
        <v>#REF!</v>
      </c>
      <c r="F60" s="79" t="e">
        <f t="shared" si="9"/>
        <v>#REF!</v>
      </c>
      <c r="G60" s="63" t="e">
        <f t="shared" si="10"/>
        <v>#REF!</v>
      </c>
      <c r="H60" s="63"/>
      <c r="I60" s="63" t="e">
        <f t="shared" si="11"/>
        <v>#REF!</v>
      </c>
      <c r="J60" s="73" t="e">
        <f>E60/B60-1</f>
        <v>#REF!</v>
      </c>
      <c r="K60" s="75"/>
    </row>
    <row r="61" spans="1:11" s="42" customFormat="1" ht="32.25" customHeight="1">
      <c r="A61" s="91" t="s">
        <v>53</v>
      </c>
      <c r="B61" s="85">
        <v>-55.53360122222223</v>
      </c>
      <c r="C61" s="63">
        <f t="shared" si="13"/>
        <v>-0.008282416289667745</v>
      </c>
      <c r="D61" s="63">
        <f t="shared" si="14"/>
        <v>-0.34466726162516875</v>
      </c>
      <c r="E61" s="72">
        <v>-347.99410862499997</v>
      </c>
      <c r="F61" s="63">
        <f t="shared" si="9"/>
        <v>-0.0493608664716312</v>
      </c>
      <c r="G61" s="63">
        <f t="shared" si="10"/>
        <v>-2.4190551793750443</v>
      </c>
      <c r="H61" s="63"/>
      <c r="I61" s="63">
        <f t="shared" si="11"/>
        <v>-292.46050740277775</v>
      </c>
      <c r="J61" s="73">
        <f>E61/B61-1</f>
        <v>5.266370286927246</v>
      </c>
      <c r="K61" s="75"/>
    </row>
    <row r="62" spans="1:11" s="42" customFormat="1" ht="7.5" customHeight="1">
      <c r="A62" s="92"/>
      <c r="B62" s="93"/>
      <c r="C62" s="39">
        <f t="shared" si="13"/>
        <v>0</v>
      </c>
      <c r="D62" s="39">
        <f t="shared" si="14"/>
        <v>0</v>
      </c>
      <c r="E62" s="56">
        <f>'[4]ian 2015'!R87</f>
        <v>0</v>
      </c>
      <c r="F62" s="39">
        <f t="shared" si="9"/>
        <v>0</v>
      </c>
      <c r="G62" s="39">
        <f t="shared" si="10"/>
        <v>0</v>
      </c>
      <c r="H62" s="39"/>
      <c r="I62" s="39">
        <f t="shared" si="11"/>
        <v>0</v>
      </c>
      <c r="J62" s="41"/>
      <c r="K62" s="75"/>
    </row>
    <row r="63" spans="1:14" s="25" customFormat="1" ht="21" customHeight="1" thickBot="1">
      <c r="A63" s="94" t="s">
        <v>54</v>
      </c>
      <c r="B63" s="95">
        <f>B12-B39</f>
        <v>1498.2313626666692</v>
      </c>
      <c r="C63" s="96">
        <f t="shared" si="13"/>
        <v>0.2234498676609499</v>
      </c>
      <c r="D63" s="95">
        <v>0</v>
      </c>
      <c r="E63" s="95">
        <f>E12-E39</f>
        <v>3950.745112266972</v>
      </c>
      <c r="F63" s="96">
        <f t="shared" si="9"/>
        <v>0.5603893776265207</v>
      </c>
      <c r="G63" s="98">
        <v>0</v>
      </c>
      <c r="H63" s="97"/>
      <c r="I63" s="95"/>
      <c r="J63" s="99"/>
      <c r="K63" s="99"/>
      <c r="L63" s="100">
        <f>F63+F43</f>
        <v>0.6783771320378682</v>
      </c>
      <c r="N63" s="100">
        <f>M63/E10*100</f>
        <v>0</v>
      </c>
    </row>
    <row r="64" spans="1:9" ht="3.75" customHeight="1">
      <c r="A64" s="101"/>
      <c r="B64" s="102"/>
      <c r="C64" s="102"/>
      <c r="D64" s="102"/>
      <c r="E64" s="103"/>
      <c r="F64" s="103"/>
      <c r="G64" s="103"/>
      <c r="H64" s="103"/>
      <c r="I64" s="103"/>
    </row>
    <row r="65" spans="1:10" ht="1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9" ht="19.5" customHeight="1">
      <c r="A66" s="104"/>
      <c r="B66" s="104"/>
      <c r="C66" s="104"/>
      <c r="D66" s="104"/>
      <c r="E66" s="103"/>
      <c r="F66" s="103"/>
      <c r="G66" s="103"/>
      <c r="H66" s="103"/>
      <c r="I66" s="103"/>
    </row>
    <row r="67" spans="1:9" ht="19.5" customHeight="1">
      <c r="A67" s="104"/>
      <c r="B67" s="104"/>
      <c r="C67" s="104"/>
      <c r="D67" s="104"/>
      <c r="E67" s="105"/>
      <c r="G67" s="103"/>
      <c r="H67" s="103"/>
      <c r="I67" s="103"/>
    </row>
    <row r="68" spans="1:9" ht="19.5" customHeight="1">
      <c r="A68" s="104"/>
      <c r="C68" s="106"/>
      <c r="D68" s="107"/>
      <c r="E68" s="107"/>
      <c r="F68" s="108"/>
      <c r="G68" s="103"/>
      <c r="H68" s="103"/>
      <c r="I68" s="103"/>
    </row>
    <row r="69" spans="5:11" ht="19.5" customHeight="1">
      <c r="E69" s="103"/>
      <c r="F69" s="103"/>
      <c r="G69" s="103"/>
      <c r="H69" s="103"/>
      <c r="I69" s="103"/>
      <c r="J69" s="109"/>
      <c r="K69" s="109"/>
    </row>
    <row r="70" spans="5:9" ht="19.5" customHeight="1">
      <c r="E70" s="103"/>
      <c r="G70" s="103"/>
      <c r="H70" s="103"/>
      <c r="I70" s="103"/>
    </row>
    <row r="71" spans="5:9" ht="19.5" customHeight="1">
      <c r="E71" s="103"/>
      <c r="F71" s="103"/>
      <c r="G71" s="103"/>
      <c r="H71" s="103"/>
      <c r="I71" s="103"/>
    </row>
    <row r="72" spans="5:9" ht="19.5" customHeight="1">
      <c r="E72" s="103"/>
      <c r="F72" s="103"/>
      <c r="G72" s="103"/>
      <c r="H72" s="103"/>
      <c r="I72" s="103"/>
    </row>
    <row r="73" spans="5:9" ht="19.5" customHeight="1">
      <c r="E73" s="103"/>
      <c r="F73" s="103"/>
      <c r="G73" s="103"/>
      <c r="H73" s="103"/>
      <c r="I73" s="103"/>
    </row>
    <row r="74" spans="5:9" ht="19.5" customHeight="1">
      <c r="E74" s="103"/>
      <c r="F74" s="103"/>
      <c r="G74" s="103"/>
      <c r="H74" s="103"/>
      <c r="I74" s="103"/>
    </row>
    <row r="75" spans="5:9" ht="19.5" customHeight="1">
      <c r="E75" s="103"/>
      <c r="F75" s="103"/>
      <c r="G75" s="103"/>
      <c r="H75" s="103"/>
      <c r="I75" s="103"/>
    </row>
    <row r="76" spans="5:9" ht="19.5" customHeight="1">
      <c r="E76" s="103"/>
      <c r="F76" s="103"/>
      <c r="G76" s="103"/>
      <c r="H76" s="103"/>
      <c r="I76" s="103"/>
    </row>
    <row r="77" spans="5:9" ht="19.5" customHeight="1">
      <c r="E77" s="103"/>
      <c r="F77" s="103"/>
      <c r="G77" s="103"/>
      <c r="H77" s="103"/>
      <c r="I77" s="103"/>
    </row>
    <row r="78" spans="5:9" ht="19.5" customHeight="1">
      <c r="E78" s="103"/>
      <c r="F78" s="103"/>
      <c r="G78" s="103"/>
      <c r="H78" s="103"/>
      <c r="I78" s="103"/>
    </row>
    <row r="79" spans="5:9" ht="19.5" customHeight="1">
      <c r="E79" s="103"/>
      <c r="F79" s="103"/>
      <c r="G79" s="103"/>
      <c r="H79" s="103"/>
      <c r="I79" s="103"/>
    </row>
    <row r="80" spans="5:9" ht="19.5" customHeight="1">
      <c r="E80" s="103"/>
      <c r="F80" s="103"/>
      <c r="G80" s="103"/>
      <c r="H80" s="103"/>
      <c r="I80" s="103"/>
    </row>
    <row r="81" spans="5:9" ht="19.5" customHeight="1">
      <c r="E81" s="103"/>
      <c r="F81" s="103"/>
      <c r="G81" s="103"/>
      <c r="H81" s="103"/>
      <c r="I81" s="103"/>
    </row>
    <row r="82" spans="5:9" ht="19.5" customHeight="1">
      <c r="E82" s="103"/>
      <c r="F82" s="103"/>
      <c r="G82" s="103"/>
      <c r="H82" s="103"/>
      <c r="I82" s="103"/>
    </row>
    <row r="83" spans="5:9" ht="19.5" customHeight="1">
      <c r="E83" s="103"/>
      <c r="F83" s="103"/>
      <c r="G83" s="103"/>
      <c r="H83" s="103"/>
      <c r="I83" s="103"/>
    </row>
    <row r="84" spans="5:9" ht="19.5" customHeight="1">
      <c r="E84" s="103"/>
      <c r="F84" s="103"/>
      <c r="G84" s="103"/>
      <c r="H84" s="103"/>
      <c r="I84" s="103"/>
    </row>
    <row r="85" spans="5:9" ht="19.5" customHeight="1">
      <c r="E85" s="103"/>
      <c r="F85" s="103"/>
      <c r="G85" s="103"/>
      <c r="H85" s="103"/>
      <c r="I85" s="103"/>
    </row>
    <row r="86" spans="5:9" ht="19.5" customHeight="1">
      <c r="E86" s="103"/>
      <c r="F86" s="103"/>
      <c r="G86" s="103"/>
      <c r="H86" s="103"/>
      <c r="I86" s="103"/>
    </row>
    <row r="87" spans="5:9" ht="19.5" customHeight="1">
      <c r="E87" s="103"/>
      <c r="F87" s="103"/>
      <c r="G87" s="103"/>
      <c r="H87" s="103"/>
      <c r="I87" s="103"/>
    </row>
    <row r="88" spans="5:9" ht="19.5" customHeight="1">
      <c r="E88" s="103"/>
      <c r="F88" s="103"/>
      <c r="G88" s="103"/>
      <c r="H88" s="103"/>
      <c r="I88" s="103"/>
    </row>
    <row r="89" spans="5:9" ht="19.5" customHeight="1">
      <c r="E89" s="103"/>
      <c r="F89" s="103"/>
      <c r="G89" s="103"/>
      <c r="H89" s="103"/>
      <c r="I89" s="103"/>
    </row>
    <row r="90" spans="5:9" ht="19.5" customHeight="1">
      <c r="E90" s="103"/>
      <c r="F90" s="103"/>
      <c r="G90" s="103"/>
      <c r="H90" s="103"/>
      <c r="I90" s="103"/>
    </row>
    <row r="91" spans="5:9" ht="19.5" customHeight="1">
      <c r="E91" s="103"/>
      <c r="F91" s="103"/>
      <c r="G91" s="103"/>
      <c r="H91" s="103"/>
      <c r="I91" s="103"/>
    </row>
    <row r="92" spans="5:9" ht="19.5" customHeight="1">
      <c r="E92" s="103"/>
      <c r="F92" s="103"/>
      <c r="G92" s="103"/>
      <c r="H92" s="103"/>
      <c r="I92" s="103"/>
    </row>
    <row r="93" spans="5:9" ht="19.5" customHeight="1">
      <c r="E93" s="103"/>
      <c r="F93" s="103"/>
      <c r="G93" s="103"/>
      <c r="H93" s="103"/>
      <c r="I93" s="103"/>
    </row>
    <row r="94" spans="5:9" ht="19.5" customHeight="1">
      <c r="E94" s="103"/>
      <c r="F94" s="103"/>
      <c r="G94" s="103"/>
      <c r="H94" s="103"/>
      <c r="I94" s="103"/>
    </row>
    <row r="95" spans="5:9" ht="19.5" customHeight="1">
      <c r="E95" s="103"/>
      <c r="F95" s="103"/>
      <c r="G95" s="103"/>
      <c r="H95" s="103"/>
      <c r="I95" s="103"/>
    </row>
    <row r="96" spans="5:9" ht="19.5" customHeight="1">
      <c r="E96" s="103"/>
      <c r="F96" s="103"/>
      <c r="G96" s="103"/>
      <c r="H96" s="103"/>
      <c r="I96" s="103"/>
    </row>
    <row r="97" spans="5:9" ht="19.5" customHeight="1">
      <c r="E97" s="103"/>
      <c r="F97" s="103"/>
      <c r="G97" s="103"/>
      <c r="H97" s="103"/>
      <c r="I97" s="103"/>
    </row>
    <row r="98" spans="5:9" ht="19.5" customHeight="1">
      <c r="E98" s="103"/>
      <c r="F98" s="103"/>
      <c r="G98" s="103"/>
      <c r="H98" s="103"/>
      <c r="I98" s="103"/>
    </row>
    <row r="99" spans="5:9" ht="19.5" customHeight="1">
      <c r="E99" s="103"/>
      <c r="F99" s="103"/>
      <c r="G99" s="103"/>
      <c r="H99" s="103"/>
      <c r="I99" s="103"/>
    </row>
    <row r="100" spans="5:9" ht="19.5" customHeight="1">
      <c r="E100" s="103"/>
      <c r="F100" s="103"/>
      <c r="G100" s="103"/>
      <c r="H100" s="103"/>
      <c r="I100" s="103"/>
    </row>
    <row r="101" spans="5:9" ht="19.5" customHeight="1">
      <c r="E101" s="103"/>
      <c r="F101" s="103"/>
      <c r="G101" s="103"/>
      <c r="H101" s="103"/>
      <c r="I101" s="103"/>
    </row>
    <row r="102" spans="5:9" ht="19.5" customHeight="1">
      <c r="E102" s="103"/>
      <c r="F102" s="103"/>
      <c r="G102" s="103"/>
      <c r="H102" s="103"/>
      <c r="I102" s="103"/>
    </row>
    <row r="103" spans="5:9" ht="19.5" customHeight="1">
      <c r="E103" s="103"/>
      <c r="F103" s="103"/>
      <c r="G103" s="103"/>
      <c r="H103" s="103"/>
      <c r="I103" s="103"/>
    </row>
    <row r="104" spans="5:9" ht="19.5" customHeight="1">
      <c r="E104" s="103"/>
      <c r="F104" s="103"/>
      <c r="G104" s="103"/>
      <c r="H104" s="103"/>
      <c r="I104" s="103"/>
    </row>
    <row r="105" spans="5:9" ht="19.5" customHeight="1">
      <c r="E105" s="103"/>
      <c r="F105" s="103"/>
      <c r="G105" s="103"/>
      <c r="H105" s="103"/>
      <c r="I105" s="103"/>
    </row>
    <row r="106" spans="5:9" ht="19.5" customHeight="1">
      <c r="E106" s="103"/>
      <c r="F106" s="103"/>
      <c r="G106" s="103"/>
      <c r="H106" s="103"/>
      <c r="I106" s="103"/>
    </row>
    <row r="107" spans="5:9" ht="19.5" customHeight="1">
      <c r="E107" s="103"/>
      <c r="F107" s="103"/>
      <c r="G107" s="103"/>
      <c r="H107" s="103"/>
      <c r="I107" s="103"/>
    </row>
    <row r="108" spans="5:9" ht="19.5" customHeight="1">
      <c r="E108" s="103"/>
      <c r="F108" s="103"/>
      <c r="G108" s="103"/>
      <c r="H108" s="103"/>
      <c r="I108" s="103"/>
    </row>
    <row r="109" spans="5:9" ht="19.5" customHeight="1">
      <c r="E109" s="103"/>
      <c r="F109" s="103"/>
      <c r="G109" s="103"/>
      <c r="H109" s="103"/>
      <c r="I109" s="103"/>
    </row>
    <row r="110" spans="5:9" ht="19.5" customHeight="1">
      <c r="E110" s="103"/>
      <c r="F110" s="103"/>
      <c r="G110" s="103"/>
      <c r="H110" s="103"/>
      <c r="I110" s="103"/>
    </row>
    <row r="111" spans="5:9" ht="19.5" customHeight="1">
      <c r="E111" s="103"/>
      <c r="F111" s="103"/>
      <c r="G111" s="103"/>
      <c r="H111" s="103"/>
      <c r="I111" s="103"/>
    </row>
    <row r="112" spans="5:9" ht="19.5" customHeight="1">
      <c r="E112" s="103"/>
      <c r="F112" s="103"/>
      <c r="G112" s="103"/>
      <c r="H112" s="103"/>
      <c r="I112" s="103"/>
    </row>
    <row r="113" spans="5:9" ht="19.5" customHeight="1">
      <c r="E113" s="103"/>
      <c r="F113" s="103"/>
      <c r="G113" s="103"/>
      <c r="H113" s="103"/>
      <c r="I113" s="103"/>
    </row>
    <row r="114" spans="5:9" ht="19.5" customHeight="1">
      <c r="E114" s="103"/>
      <c r="F114" s="103"/>
      <c r="G114" s="103"/>
      <c r="H114" s="103"/>
      <c r="I114" s="103"/>
    </row>
    <row r="115" spans="5:9" ht="19.5" customHeight="1">
      <c r="E115" s="103"/>
      <c r="F115" s="103"/>
      <c r="G115" s="103"/>
      <c r="H115" s="103"/>
      <c r="I115" s="103"/>
    </row>
    <row r="116" spans="5:9" ht="19.5" customHeight="1">
      <c r="E116" s="103"/>
      <c r="F116" s="103"/>
      <c r="G116" s="103"/>
      <c r="H116" s="103"/>
      <c r="I116" s="103"/>
    </row>
    <row r="117" spans="5:9" ht="19.5" customHeight="1">
      <c r="E117" s="103"/>
      <c r="F117" s="103"/>
      <c r="G117" s="103"/>
      <c r="H117" s="103"/>
      <c r="I117" s="103"/>
    </row>
    <row r="118" spans="5:9" ht="19.5" customHeight="1">
      <c r="E118" s="103"/>
      <c r="F118" s="103"/>
      <c r="G118" s="103"/>
      <c r="H118" s="103"/>
      <c r="I118" s="103"/>
    </row>
    <row r="119" spans="5:9" ht="19.5" customHeight="1">
      <c r="E119" s="103"/>
      <c r="F119" s="103"/>
      <c r="G119" s="103"/>
      <c r="H119" s="103"/>
      <c r="I119" s="103"/>
    </row>
    <row r="120" spans="5:9" ht="19.5" customHeight="1">
      <c r="E120" s="103"/>
      <c r="F120" s="103"/>
      <c r="G120" s="103"/>
      <c r="H120" s="103"/>
      <c r="I120" s="103"/>
    </row>
    <row r="121" spans="5:9" ht="19.5" customHeight="1">
      <c r="E121" s="103"/>
      <c r="F121" s="103"/>
      <c r="G121" s="103"/>
      <c r="H121" s="103"/>
      <c r="I121" s="103"/>
    </row>
    <row r="122" spans="5:9" ht="19.5" customHeight="1">
      <c r="E122" s="103"/>
      <c r="F122" s="103"/>
      <c r="G122" s="103"/>
      <c r="H122" s="103"/>
      <c r="I122" s="103"/>
    </row>
    <row r="123" spans="5:9" ht="19.5" customHeight="1">
      <c r="E123" s="103"/>
      <c r="F123" s="103"/>
      <c r="G123" s="103"/>
      <c r="H123" s="103"/>
      <c r="I123" s="103"/>
    </row>
    <row r="124" spans="5:9" ht="19.5" customHeight="1">
      <c r="E124" s="103"/>
      <c r="F124" s="103"/>
      <c r="G124" s="103"/>
      <c r="H124" s="103"/>
      <c r="I124" s="103"/>
    </row>
    <row r="125" spans="5:9" ht="19.5" customHeight="1">
      <c r="E125" s="103"/>
      <c r="F125" s="103"/>
      <c r="G125" s="103"/>
      <c r="H125" s="103"/>
      <c r="I125" s="103"/>
    </row>
    <row r="126" spans="5:9" ht="19.5" customHeight="1">
      <c r="E126" s="103"/>
      <c r="F126" s="103"/>
      <c r="G126" s="103"/>
      <c r="H126" s="103"/>
      <c r="I126" s="103"/>
    </row>
    <row r="127" spans="5:9" ht="19.5" customHeight="1">
      <c r="E127" s="103"/>
      <c r="F127" s="103"/>
      <c r="G127" s="103"/>
      <c r="H127" s="103"/>
      <c r="I127" s="103"/>
    </row>
    <row r="128" spans="5:9" ht="19.5" customHeight="1">
      <c r="E128" s="103"/>
      <c r="F128" s="103"/>
      <c r="G128" s="103"/>
      <c r="H128" s="103"/>
      <c r="I128" s="103"/>
    </row>
    <row r="129" spans="5:9" ht="19.5" customHeight="1">
      <c r="E129" s="103"/>
      <c r="F129" s="103"/>
      <c r="G129" s="103"/>
      <c r="H129" s="103"/>
      <c r="I129" s="103"/>
    </row>
    <row r="130" spans="5:9" ht="19.5" customHeight="1">
      <c r="E130" s="103"/>
      <c r="F130" s="103"/>
      <c r="G130" s="103"/>
      <c r="H130" s="103"/>
      <c r="I130" s="103"/>
    </row>
    <row r="131" spans="5:9" ht="19.5" customHeight="1">
      <c r="E131" s="103"/>
      <c r="F131" s="103"/>
      <c r="G131" s="103"/>
      <c r="H131" s="103"/>
      <c r="I131" s="103"/>
    </row>
    <row r="132" spans="5:9" ht="19.5" customHeight="1">
      <c r="E132" s="103"/>
      <c r="F132" s="103"/>
      <c r="G132" s="103"/>
      <c r="H132" s="103"/>
      <c r="I132" s="103"/>
    </row>
    <row r="133" spans="5:9" ht="19.5" customHeight="1">
      <c r="E133" s="103"/>
      <c r="F133" s="103"/>
      <c r="G133" s="103"/>
      <c r="H133" s="103"/>
      <c r="I133" s="103"/>
    </row>
    <row r="134" spans="5:9" ht="19.5" customHeight="1">
      <c r="E134" s="103"/>
      <c r="F134" s="103"/>
      <c r="G134" s="103"/>
      <c r="H134" s="103"/>
      <c r="I134" s="103"/>
    </row>
    <row r="135" spans="5:9" ht="19.5" customHeight="1">
      <c r="E135" s="103"/>
      <c r="F135" s="103"/>
      <c r="G135" s="103"/>
      <c r="H135" s="103"/>
      <c r="I135" s="103"/>
    </row>
    <row r="136" spans="5:9" ht="19.5" customHeight="1">
      <c r="E136" s="103"/>
      <c r="F136" s="103"/>
      <c r="G136" s="103"/>
      <c r="H136" s="103"/>
      <c r="I136" s="103"/>
    </row>
    <row r="137" spans="5:9" ht="19.5" customHeight="1">
      <c r="E137" s="103"/>
      <c r="F137" s="103"/>
      <c r="G137" s="103"/>
      <c r="H137" s="103"/>
      <c r="I137" s="103"/>
    </row>
    <row r="138" spans="5:9" ht="19.5" customHeight="1">
      <c r="E138" s="103"/>
      <c r="F138" s="103"/>
      <c r="G138" s="103"/>
      <c r="H138" s="103"/>
      <c r="I138" s="103"/>
    </row>
    <row r="139" spans="5:9" ht="19.5" customHeight="1">
      <c r="E139" s="103"/>
      <c r="F139" s="103"/>
      <c r="G139" s="103"/>
      <c r="H139" s="103"/>
      <c r="I139" s="103"/>
    </row>
    <row r="140" spans="5:9" ht="19.5" customHeight="1">
      <c r="E140" s="103"/>
      <c r="F140" s="103"/>
      <c r="G140" s="103"/>
      <c r="H140" s="103"/>
      <c r="I140" s="103"/>
    </row>
    <row r="141" spans="5:9" ht="19.5" customHeight="1">
      <c r="E141" s="103"/>
      <c r="F141" s="103"/>
      <c r="G141" s="103"/>
      <c r="H141" s="103"/>
      <c r="I141" s="103"/>
    </row>
    <row r="142" spans="5:9" ht="19.5" customHeight="1">
      <c r="E142" s="103"/>
      <c r="F142" s="103"/>
      <c r="G142" s="103"/>
      <c r="H142" s="103"/>
      <c r="I142" s="103"/>
    </row>
    <row r="143" spans="5:9" ht="19.5" customHeight="1">
      <c r="E143" s="103"/>
      <c r="F143" s="103"/>
      <c r="G143" s="103"/>
      <c r="H143" s="103"/>
      <c r="I143" s="103"/>
    </row>
    <row r="144" spans="5:9" ht="19.5" customHeight="1">
      <c r="E144" s="103"/>
      <c r="F144" s="103"/>
      <c r="G144" s="103"/>
      <c r="H144" s="103"/>
      <c r="I144" s="103"/>
    </row>
    <row r="145" spans="5:9" ht="19.5" customHeight="1">
      <c r="E145" s="103"/>
      <c r="F145" s="103"/>
      <c r="G145" s="103"/>
      <c r="H145" s="103"/>
      <c r="I145" s="103"/>
    </row>
    <row r="146" spans="5:9" ht="19.5" customHeight="1">
      <c r="E146" s="103"/>
      <c r="F146" s="103"/>
      <c r="G146" s="103"/>
      <c r="H146" s="103"/>
      <c r="I146" s="103"/>
    </row>
    <row r="147" spans="5:9" ht="19.5" customHeight="1">
      <c r="E147" s="103"/>
      <c r="F147" s="103"/>
      <c r="G147" s="103"/>
      <c r="H147" s="103"/>
      <c r="I147" s="103"/>
    </row>
    <row r="148" spans="5:9" ht="19.5" customHeight="1">
      <c r="E148" s="103"/>
      <c r="F148" s="103"/>
      <c r="G148" s="103"/>
      <c r="H148" s="103"/>
      <c r="I148" s="103"/>
    </row>
    <row r="149" spans="5:9" ht="19.5" customHeight="1">
      <c r="E149" s="103"/>
      <c r="F149" s="103"/>
      <c r="G149" s="103"/>
      <c r="H149" s="103"/>
      <c r="I149" s="103"/>
    </row>
    <row r="150" spans="5:9" ht="19.5" customHeight="1">
      <c r="E150" s="103"/>
      <c r="F150" s="103"/>
      <c r="G150" s="103"/>
      <c r="H150" s="103"/>
      <c r="I150" s="103"/>
    </row>
    <row r="151" spans="5:9" ht="19.5" customHeight="1">
      <c r="E151" s="103"/>
      <c r="F151" s="103"/>
      <c r="G151" s="103"/>
      <c r="H151" s="103"/>
      <c r="I151" s="103"/>
    </row>
    <row r="152" spans="5:9" ht="19.5" customHeight="1">
      <c r="E152" s="103"/>
      <c r="F152" s="103"/>
      <c r="G152" s="103"/>
      <c r="H152" s="103"/>
      <c r="I152" s="103"/>
    </row>
    <row r="153" spans="5:9" ht="19.5" customHeight="1">
      <c r="E153" s="103"/>
      <c r="F153" s="103"/>
      <c r="G153" s="103"/>
      <c r="H153" s="103"/>
      <c r="I153" s="103"/>
    </row>
    <row r="154" spans="5:9" ht="19.5" customHeight="1">
      <c r="E154" s="103"/>
      <c r="F154" s="103"/>
      <c r="G154" s="103"/>
      <c r="H154" s="103"/>
      <c r="I154" s="103"/>
    </row>
    <row r="155" spans="5:9" ht="19.5" customHeight="1">
      <c r="E155" s="103"/>
      <c r="F155" s="103"/>
      <c r="G155" s="103"/>
      <c r="H155" s="103"/>
      <c r="I155" s="103"/>
    </row>
    <row r="156" spans="5:9" ht="19.5" customHeight="1">
      <c r="E156" s="103"/>
      <c r="F156" s="103"/>
      <c r="G156" s="103"/>
      <c r="H156" s="103"/>
      <c r="I156" s="103"/>
    </row>
    <row r="157" spans="5:9" ht="19.5" customHeight="1">
      <c r="E157" s="103"/>
      <c r="F157" s="103"/>
      <c r="G157" s="103"/>
      <c r="H157" s="103"/>
      <c r="I157" s="103"/>
    </row>
    <row r="158" spans="5:9" ht="19.5" customHeight="1">
      <c r="E158" s="103"/>
      <c r="F158" s="103"/>
      <c r="G158" s="103"/>
      <c r="H158" s="103"/>
      <c r="I158" s="103"/>
    </row>
    <row r="159" spans="5:9" ht="19.5" customHeight="1">
      <c r="E159" s="103"/>
      <c r="F159" s="103"/>
      <c r="G159" s="103"/>
      <c r="H159" s="103"/>
      <c r="I159" s="103"/>
    </row>
    <row r="160" spans="5:9" ht="19.5" customHeight="1">
      <c r="E160" s="103"/>
      <c r="F160" s="103"/>
      <c r="G160" s="103"/>
      <c r="H160" s="103"/>
      <c r="I160" s="103"/>
    </row>
    <row r="161" spans="5:9" ht="19.5" customHeight="1">
      <c r="E161" s="103"/>
      <c r="F161" s="103"/>
      <c r="G161" s="103"/>
      <c r="H161" s="103"/>
      <c r="I161" s="103"/>
    </row>
    <row r="162" spans="5:9" ht="19.5" customHeight="1">
      <c r="E162" s="103"/>
      <c r="F162" s="103"/>
      <c r="G162" s="103"/>
      <c r="H162" s="103"/>
      <c r="I162" s="103"/>
    </row>
    <row r="163" spans="5:9" ht="19.5" customHeight="1">
      <c r="E163" s="103"/>
      <c r="F163" s="103"/>
      <c r="G163" s="103"/>
      <c r="H163" s="103"/>
      <c r="I163" s="103"/>
    </row>
    <row r="164" spans="5:9" ht="19.5" customHeight="1">
      <c r="E164" s="103"/>
      <c r="F164" s="103"/>
      <c r="G164" s="103"/>
      <c r="H164" s="103"/>
      <c r="I164" s="103"/>
    </row>
    <row r="165" spans="5:9" ht="19.5" customHeight="1">
      <c r="E165" s="103"/>
      <c r="F165" s="103"/>
      <c r="G165" s="103"/>
      <c r="H165" s="103"/>
      <c r="I165" s="103"/>
    </row>
    <row r="166" spans="5:9" ht="19.5" customHeight="1">
      <c r="E166" s="103"/>
      <c r="F166" s="103"/>
      <c r="G166" s="103"/>
      <c r="H166" s="103"/>
      <c r="I166" s="103"/>
    </row>
    <row r="167" spans="5:9" ht="19.5" customHeight="1">
      <c r="E167" s="103"/>
      <c r="F167" s="103"/>
      <c r="G167" s="103"/>
      <c r="H167" s="103"/>
      <c r="I167" s="103"/>
    </row>
    <row r="168" spans="5:9" ht="19.5" customHeight="1">
      <c r="E168" s="103"/>
      <c r="F168" s="103"/>
      <c r="G168" s="103"/>
      <c r="H168" s="103"/>
      <c r="I168" s="103"/>
    </row>
    <row r="169" spans="5:9" ht="19.5" customHeight="1">
      <c r="E169" s="103"/>
      <c r="F169" s="103"/>
      <c r="G169" s="103"/>
      <c r="H169" s="103"/>
      <c r="I169" s="103"/>
    </row>
    <row r="170" spans="5:9" ht="19.5" customHeight="1">
      <c r="E170" s="103"/>
      <c r="F170" s="103"/>
      <c r="G170" s="103"/>
      <c r="H170" s="103"/>
      <c r="I170" s="103"/>
    </row>
    <row r="171" spans="5:9" ht="19.5" customHeight="1">
      <c r="E171" s="103"/>
      <c r="F171" s="103"/>
      <c r="G171" s="103"/>
      <c r="H171" s="103"/>
      <c r="I171" s="103"/>
    </row>
    <row r="172" spans="5:9" ht="19.5" customHeight="1">
      <c r="E172" s="103"/>
      <c r="F172" s="103"/>
      <c r="G172" s="103"/>
      <c r="H172" s="103"/>
      <c r="I172" s="103"/>
    </row>
    <row r="173" spans="5:9" ht="19.5" customHeight="1">
      <c r="E173" s="103"/>
      <c r="F173" s="103"/>
      <c r="G173" s="103"/>
      <c r="H173" s="103"/>
      <c r="I173" s="103"/>
    </row>
    <row r="174" spans="5:9" ht="19.5" customHeight="1">
      <c r="E174" s="103"/>
      <c r="F174" s="103"/>
      <c r="G174" s="103"/>
      <c r="H174" s="103"/>
      <c r="I174" s="103"/>
    </row>
    <row r="175" spans="5:9" ht="19.5" customHeight="1">
      <c r="E175" s="103"/>
      <c r="F175" s="103"/>
      <c r="G175" s="103"/>
      <c r="H175" s="103"/>
      <c r="I175" s="103"/>
    </row>
    <row r="176" spans="5:9" ht="19.5" customHeight="1">
      <c r="E176" s="103"/>
      <c r="F176" s="103"/>
      <c r="G176" s="103"/>
      <c r="H176" s="103"/>
      <c r="I176" s="103"/>
    </row>
    <row r="177" spans="5:9" ht="19.5" customHeight="1">
      <c r="E177" s="103"/>
      <c r="F177" s="103"/>
      <c r="G177" s="103"/>
      <c r="H177" s="103"/>
      <c r="I177" s="103"/>
    </row>
    <row r="178" spans="5:9" ht="19.5" customHeight="1">
      <c r="E178" s="103"/>
      <c r="F178" s="103"/>
      <c r="G178" s="103"/>
      <c r="H178" s="103"/>
      <c r="I178" s="103"/>
    </row>
    <row r="179" spans="5:9" ht="19.5" customHeight="1">
      <c r="E179" s="103"/>
      <c r="F179" s="103"/>
      <c r="G179" s="103"/>
      <c r="H179" s="103"/>
      <c r="I179" s="103"/>
    </row>
    <row r="180" spans="5:9" ht="19.5" customHeight="1">
      <c r="E180" s="103"/>
      <c r="F180" s="103"/>
      <c r="G180" s="103"/>
      <c r="H180" s="103"/>
      <c r="I180" s="103"/>
    </row>
    <row r="181" spans="5:9" ht="19.5" customHeight="1">
      <c r="E181" s="103"/>
      <c r="F181" s="103"/>
      <c r="G181" s="103"/>
      <c r="H181" s="103"/>
      <c r="I181" s="103"/>
    </row>
    <row r="182" spans="5:9" ht="19.5" customHeight="1">
      <c r="E182" s="103"/>
      <c r="F182" s="103"/>
      <c r="G182" s="103"/>
      <c r="H182" s="103"/>
      <c r="I182" s="103"/>
    </row>
    <row r="183" spans="5:9" ht="19.5" customHeight="1">
      <c r="E183" s="103"/>
      <c r="F183" s="103"/>
      <c r="G183" s="103"/>
      <c r="H183" s="103"/>
      <c r="I183" s="103"/>
    </row>
    <row r="184" spans="5:9" ht="19.5" customHeight="1">
      <c r="E184" s="103"/>
      <c r="F184" s="103"/>
      <c r="G184" s="103"/>
      <c r="H184" s="103"/>
      <c r="I184" s="103"/>
    </row>
    <row r="185" spans="5:9" ht="19.5" customHeight="1">
      <c r="E185" s="103"/>
      <c r="F185" s="103"/>
      <c r="G185" s="103"/>
      <c r="H185" s="103"/>
      <c r="I185" s="103"/>
    </row>
    <row r="186" spans="5:9" ht="19.5" customHeight="1">
      <c r="E186" s="103"/>
      <c r="F186" s="103"/>
      <c r="G186" s="103"/>
      <c r="H186" s="103"/>
      <c r="I186" s="103"/>
    </row>
    <row r="187" spans="5:9" ht="19.5" customHeight="1">
      <c r="E187" s="103"/>
      <c r="F187" s="103"/>
      <c r="G187" s="103"/>
      <c r="H187" s="103"/>
      <c r="I187" s="103"/>
    </row>
    <row r="188" spans="5:9" ht="19.5" customHeight="1">
      <c r="E188" s="103"/>
      <c r="F188" s="103"/>
      <c r="G188" s="103"/>
      <c r="H188" s="103"/>
      <c r="I188" s="103"/>
    </row>
    <row r="189" spans="5:9" ht="19.5" customHeight="1">
      <c r="E189" s="103"/>
      <c r="F189" s="103"/>
      <c r="G189" s="103"/>
      <c r="H189" s="103"/>
      <c r="I189" s="103"/>
    </row>
    <row r="190" spans="5:9" ht="19.5" customHeight="1">
      <c r="E190" s="103"/>
      <c r="F190" s="103"/>
      <c r="G190" s="103"/>
      <c r="H190" s="103"/>
      <c r="I190" s="103"/>
    </row>
  </sheetData>
  <sheetProtection/>
  <mergeCells count="5">
    <mergeCell ref="A65:J65"/>
    <mergeCell ref="A3:K4"/>
    <mergeCell ref="I7:J7"/>
    <mergeCell ref="B7:D7"/>
    <mergeCell ref="E7:G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7" r:id="rId3"/>
  <rowBreaks count="1" manualBreakCount="1">
    <brk id="6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2015-02-27T07:03:52Z</cp:lastPrinted>
  <dcterms:created xsi:type="dcterms:W3CDTF">2015-02-26T15:09:38Z</dcterms:created>
  <dcterms:modified xsi:type="dcterms:W3CDTF">2015-02-27T07:13:25Z</dcterms:modified>
  <cp:category/>
  <cp:version/>
  <cp:contentType/>
  <cp:contentStatus/>
</cp:coreProperties>
</file>