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2'!$4:$11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<sst xmlns="http://schemas.openxmlformats.org/spreadsheetml/2006/main" count="57" uniqueCount="52">
  <si>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</si>
  <si>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</si>
  <si>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Realizari 1.01.-30.11. 2014</t>
  </si>
  <si>
    <t>Realizări 1.01.-30.11.2015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</si>
  <si>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</si>
  <si>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</si>
  <si>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</si>
  <si>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</si>
  <si>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</si>
  <si>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</si>
  <si>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</si>
  <si>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</si>
  <si>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</si>
  <si>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</si>
  <si>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</si>
  <si>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</si>
  <si>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</si>
  <si>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</si>
  <si>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</si>
  <si>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</si>
  <si>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</si>
  <si>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</si>
  <si>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</si>
  <si>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</si>
  <si>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</si>
  <si>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</si>
  <si>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</si>
  <si>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</si>
  <si>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</si>
  <si>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</si>
  <si>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</si>
  <si>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</si>
  <si>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</si>
  <si>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</si>
  <si>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</si>
  <si>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</si>
  <si>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</si>
  <si>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</si>
  <si>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</si>
  <si>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</si>
  <si>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</si>
  <si>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</si>
  <si>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</si>
  <si>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</si>
  <si>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</si>
  <si>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</si>
  <si>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</si>
  <si>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</si>
  <si>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</si>
  <si>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</si>
  <si>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</si>
  <si>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/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</si>
</sst>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000000"/>
    <numFmt numFmtId="167" formatCode="#,##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4" fontId="2" fillId="4" borderId="0" xfId="0" applyNumberFormat="1" applyFont="1" applyFill="1" applyAlignment="1" applyProtection="1">
      <alignment horizontal="center"/>
      <protection locked="0"/>
    </xf>
    <xf numFmtId="164" fontId="3" fillId="4" borderId="0" xfId="55" applyNumberFormat="1" applyFont="1" applyFill="1" applyBorder="1" applyAlignment="1">
      <alignment horizontal="right"/>
      <protection/>
    </xf>
    <xf numFmtId="164" fontId="3" fillId="4" borderId="0" xfId="0" applyNumberFormat="1" applyFont="1" applyFill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/>
      <protection locked="0"/>
    </xf>
    <xf numFmtId="164" fontId="5" fillId="4" borderId="0" xfId="0" applyNumberFormat="1" applyFont="1" applyFill="1" applyBorder="1" applyAlignment="1" applyProtection="1">
      <alignment/>
      <protection locked="0"/>
    </xf>
    <xf numFmtId="164" fontId="3" fillId="4" borderId="0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Border="1" applyAlignment="1" applyProtection="1">
      <alignment horizontal="right"/>
      <protection locked="0"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164" fontId="4" fillId="4" borderId="11" xfId="0" applyNumberFormat="1" applyFont="1" applyFill="1" applyBorder="1" applyAlignment="1" applyProtection="1">
      <alignment horizontal="center"/>
      <protection locked="0"/>
    </xf>
    <xf numFmtId="0" fontId="7" fillId="0" borderId="11" xfId="55" applyFont="1" applyFill="1" applyBorder="1" applyAlignment="1">
      <alignment horizontal="center"/>
      <protection/>
    </xf>
    <xf numFmtId="164" fontId="7" fillId="4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55" applyFont="1" applyFill="1" applyBorder="1" applyAlignment="1">
      <alignment horizontal="right"/>
      <protection/>
    </xf>
    <xf numFmtId="0" fontId="7" fillId="0" borderId="11" xfId="55" applyFont="1" applyFill="1" applyBorder="1" applyAlignment="1">
      <alignment horizontal="center" wrapText="1"/>
      <protection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55" applyNumberFormat="1" applyFont="1" applyFill="1" applyBorder="1" applyAlignment="1">
      <alignment horizontal="center"/>
      <protection/>
    </xf>
    <xf numFmtId="164" fontId="2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left" vertical="center"/>
      <protection locked="0"/>
    </xf>
    <xf numFmtId="164" fontId="3" fillId="7" borderId="0" xfId="55" applyNumberFormat="1" applyFont="1" applyFill="1" applyBorder="1" applyAlignment="1">
      <alignment horizontal="right"/>
      <protection/>
    </xf>
    <xf numFmtId="164" fontId="3" fillId="7" borderId="0" xfId="0" applyNumberFormat="1" applyFont="1" applyFill="1" applyBorder="1" applyAlignment="1" applyProtection="1">
      <alignment horizontal="right" vertical="center"/>
      <protection locked="0"/>
    </xf>
    <xf numFmtId="49" fontId="3" fillId="7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55" applyNumberFormat="1" applyFont="1" applyFill="1" applyBorder="1" applyAlignment="1">
      <alignment horizontal="center"/>
      <protection/>
    </xf>
    <xf numFmtId="164" fontId="3" fillId="8" borderId="0" xfId="0" applyNumberFormat="1" applyFont="1" applyFill="1" applyBorder="1" applyAlignment="1" applyProtection="1">
      <alignment horizontal="left" vertical="center"/>
      <protection locked="0"/>
    </xf>
    <xf numFmtId="164" fontId="3" fillId="8" borderId="0" xfId="0" applyNumberFormat="1" applyFont="1" applyFill="1" applyBorder="1" applyAlignment="1" applyProtection="1">
      <alignment vertical="center"/>
      <protection locked="0"/>
    </xf>
    <xf numFmtId="164" fontId="3" fillId="8" borderId="0" xfId="0" applyNumberFormat="1" applyFont="1" applyFill="1" applyBorder="1" applyAlignment="1" applyProtection="1">
      <alignment vertical="center"/>
      <protection/>
    </xf>
    <xf numFmtId="165" fontId="8" fillId="8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left" indent="1"/>
      <protection locked="0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Border="1" applyAlignment="1" applyProtection="1">
      <alignment vertical="center"/>
      <protection/>
    </xf>
    <xf numFmtId="165" fontId="8" fillId="4" borderId="0" xfId="0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 applyProtection="1">
      <alignment horizontal="left" indent="2"/>
      <protection locked="0"/>
    </xf>
    <xf numFmtId="164" fontId="3" fillId="4" borderId="0" xfId="0" applyNumberFormat="1" applyFont="1" applyFill="1" applyBorder="1" applyAlignment="1" applyProtection="1">
      <alignment horizontal="left" wrapText="1" indent="4"/>
      <protection locked="0"/>
    </xf>
    <xf numFmtId="164" fontId="2" fillId="4" borderId="0" xfId="0" applyNumberFormat="1" applyFont="1" applyFill="1" applyBorder="1" applyAlignment="1" applyProtection="1">
      <alignment horizontal="left" indent="6"/>
      <protection locked="0"/>
    </xf>
    <xf numFmtId="164" fontId="2" fillId="4" borderId="0" xfId="0" applyNumberFormat="1" applyFont="1" applyFill="1" applyBorder="1" applyAlignment="1" applyProtection="1">
      <alignment vertical="center"/>
      <protection/>
    </xf>
    <xf numFmtId="165" fontId="9" fillId="4" borderId="0" xfId="0" applyNumberFormat="1" applyFont="1" applyFill="1" applyBorder="1" applyAlignment="1" applyProtection="1">
      <alignment horizontal="right" vertical="center"/>
      <protection locked="0"/>
    </xf>
    <xf numFmtId="164" fontId="2" fillId="4" borderId="0" xfId="0" applyNumberFormat="1" applyFont="1" applyFill="1" applyBorder="1" applyAlignment="1" applyProtection="1">
      <alignment horizontal="left" wrapText="1" indent="6"/>
      <protection locked="0"/>
    </xf>
    <xf numFmtId="164" fontId="3" fillId="4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4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Border="1" applyAlignment="1" applyProtection="1">
      <alignment horizontal="left" vertical="center" indent="4"/>
      <protection/>
    </xf>
    <xf numFmtId="164" fontId="3" fillId="4" borderId="0" xfId="0" applyNumberFormat="1" applyFont="1" applyFill="1" applyBorder="1" applyAlignment="1">
      <alignment horizontal="left" vertical="center" indent="2"/>
    </xf>
    <xf numFmtId="164" fontId="3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 applyProtection="1">
      <alignment horizontal="left" vertical="center" indent="2"/>
      <protection/>
    </xf>
    <xf numFmtId="164" fontId="3" fillId="4" borderId="0" xfId="0" applyNumberFormat="1" applyFont="1" applyFill="1" applyBorder="1" applyAlignment="1" applyProtection="1">
      <alignment horizontal="left" wrapText="1"/>
      <protection locked="0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left" wrapText="1"/>
      <protection locked="0"/>
    </xf>
    <xf numFmtId="164" fontId="2" fillId="4" borderId="0" xfId="0" applyNumberFormat="1" applyFont="1" applyFill="1" applyBorder="1" applyAlignment="1" applyProtection="1">
      <alignment horizontal="left" wrapText="1" indent="4"/>
      <protection locked="0"/>
    </xf>
    <xf numFmtId="164" fontId="3" fillId="4" borderId="0" xfId="0" applyNumberFormat="1" applyFont="1" applyFill="1" applyBorder="1" applyAlignment="1" applyProtection="1">
      <alignment/>
      <protection/>
    </xf>
    <xf numFmtId="166" fontId="3" fillId="4" borderId="0" xfId="0" applyNumberFormat="1" applyFont="1" applyFill="1" applyBorder="1" applyAlignment="1" applyProtection="1">
      <alignment wrapText="1"/>
      <protection locked="0"/>
    </xf>
    <xf numFmtId="164" fontId="8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0" xfId="0" applyNumberFormat="1" applyFont="1" applyFill="1" applyBorder="1" applyAlignment="1" applyProtection="1">
      <alignment horizontal="left" wrapText="1" indent="1"/>
      <protection locked="0"/>
    </xf>
    <xf numFmtId="164" fontId="3" fillId="8" borderId="0" xfId="0" applyNumberFormat="1" applyFont="1" applyFill="1" applyBorder="1" applyAlignment="1">
      <alignment vertical="center"/>
    </xf>
    <xf numFmtId="4" fontId="3" fillId="4" borderId="0" xfId="0" applyNumberFormat="1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Border="1" applyAlignment="1" applyProtection="1">
      <alignment horizontal="left" indent="1"/>
      <protection/>
    </xf>
    <xf numFmtId="164" fontId="3" fillId="4" borderId="0" xfId="0" applyNumberFormat="1" applyFont="1" applyFill="1" applyBorder="1" applyAlignment="1" applyProtection="1">
      <alignment horizontal="left" indent="2"/>
      <protection/>
    </xf>
    <xf numFmtId="164" fontId="3" fillId="4" borderId="0" xfId="0" applyNumberFormat="1" applyFont="1" applyFill="1" applyBorder="1" applyAlignment="1">
      <alignment/>
    </xf>
    <xf numFmtId="165" fontId="8" fillId="4" borderId="0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Border="1" applyAlignment="1" applyProtection="1">
      <alignment horizontal="left" wrapText="1" indent="4"/>
      <protection/>
    </xf>
    <xf numFmtId="164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 applyProtection="1">
      <alignment horizontal="left" indent="4"/>
      <protection/>
    </xf>
    <xf numFmtId="164" fontId="2" fillId="4" borderId="0" xfId="0" applyNumberFormat="1" applyFont="1" applyFill="1" applyBorder="1" applyAlignment="1" applyProtection="1">
      <alignment/>
      <protection/>
    </xf>
    <xf numFmtId="164" fontId="2" fillId="4" borderId="0" xfId="0" applyNumberFormat="1" applyFont="1" applyFill="1" applyBorder="1" applyAlignment="1">
      <alignment/>
    </xf>
    <xf numFmtId="165" fontId="9" fillId="4" borderId="0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Alignment="1" applyProtection="1">
      <alignment horizontal="left" vertical="center" wrapText="1" indent="4"/>
      <protection/>
    </xf>
    <xf numFmtId="164" fontId="2" fillId="4" borderId="0" xfId="0" applyNumberFormat="1" applyFont="1" applyFill="1" applyBorder="1" applyAlignment="1" applyProtection="1">
      <alignment horizontal="left" vertical="center" indent="4"/>
      <protection/>
    </xf>
    <xf numFmtId="164" fontId="3" fillId="4" borderId="0" xfId="0" applyNumberFormat="1" applyFont="1" applyFill="1" applyBorder="1" applyAlignment="1" applyProtection="1">
      <alignment horizontal="left" wrapText="1" indent="2"/>
      <protection/>
    </xf>
    <xf numFmtId="164" fontId="3" fillId="4" borderId="0" xfId="0" applyNumberFormat="1" applyFont="1" applyFill="1" applyBorder="1" applyAlignment="1" applyProtection="1">
      <alignment/>
      <protection/>
    </xf>
    <xf numFmtId="164" fontId="3" fillId="4" borderId="0" xfId="0" applyNumberFormat="1" applyFont="1" applyFill="1" applyBorder="1" applyAlignment="1" applyProtection="1">
      <alignment vertical="center"/>
      <protection/>
    </xf>
    <xf numFmtId="164" fontId="3" fillId="4" borderId="0" xfId="0" applyNumberFormat="1" applyFont="1" applyFill="1" applyBorder="1" applyAlignment="1" applyProtection="1" quotePrefix="1">
      <alignment horizontal="center"/>
      <protection locked="0"/>
    </xf>
    <xf numFmtId="164" fontId="3" fillId="4" borderId="0" xfId="0" applyNumberFormat="1" applyFont="1" applyFill="1" applyBorder="1" applyAlignment="1">
      <alignment horizontal="left" wrapText="1" indent="1"/>
    </xf>
    <xf numFmtId="164" fontId="3" fillId="4" borderId="0" xfId="0" applyNumberFormat="1" applyFont="1" applyFill="1" applyAlignment="1">
      <alignment horizontal="left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8" borderId="13" xfId="0" applyNumberFormat="1" applyFont="1" applyFill="1" applyBorder="1" applyAlignment="1" applyProtection="1">
      <alignment horizontal="left" vertical="center"/>
      <protection/>
    </xf>
    <xf numFmtId="164" fontId="3" fillId="8" borderId="13" xfId="0" applyNumberFormat="1" applyFont="1" applyFill="1" applyBorder="1" applyAlignment="1" applyProtection="1">
      <alignment/>
      <protection/>
    </xf>
    <xf numFmtId="4" fontId="3" fillId="8" borderId="13" xfId="0" applyNumberFormat="1" applyFont="1" applyFill="1" applyBorder="1" applyAlignment="1" applyProtection="1">
      <alignment/>
      <protection/>
    </xf>
    <xf numFmtId="164" fontId="3" fillId="8" borderId="13" xfId="0" applyNumberFormat="1" applyFont="1" applyFill="1" applyBorder="1" applyAlignment="1" applyProtection="1">
      <alignment/>
      <protection/>
    </xf>
    <xf numFmtId="165" fontId="8" fillId="8" borderId="13" xfId="0" applyNumberFormat="1" applyFont="1" applyFill="1" applyBorder="1" applyAlignment="1" applyProtection="1">
      <alignment horizontal="right"/>
      <protection locked="0"/>
    </xf>
    <xf numFmtId="4" fontId="2" fillId="4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4" borderId="0" xfId="0" applyNumberFormat="1" applyFont="1" applyFill="1" applyAlignment="1" applyProtection="1" quotePrefix="1">
      <alignment horizontal="left"/>
      <protection locked="0"/>
    </xf>
    <xf numFmtId="164" fontId="3" fillId="4" borderId="0" xfId="0" applyNumberFormat="1" applyFont="1" applyFill="1" applyAlignment="1" applyProtection="1">
      <alignment horizontal="right"/>
      <protection locked="0"/>
    </xf>
    <xf numFmtId="164" fontId="2" fillId="4" borderId="0" xfId="0" applyNumberFormat="1" applyFont="1" applyFill="1" applyAlignment="1" applyProtection="1">
      <alignment horizontal="left"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4" fontId="2" fillId="4" borderId="0" xfId="0" applyNumberFormat="1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 quotePrefix="1">
      <alignment horizontal="right"/>
      <protection locked="0"/>
    </xf>
    <xf numFmtId="167" fontId="2" fillId="4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left" wrapText="1"/>
      <protection locked="0"/>
    </xf>
    <xf numFmtId="0" fontId="4" fillId="8" borderId="0" xfId="0" applyFont="1" applyFill="1" applyBorder="1" applyAlignment="1" quotePrefix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3" fillId="0" borderId="14" xfId="55" applyFont="1" applyFill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 quotePrefix="1">
      <alignment horizontal="center" vertical="center" wrapText="1"/>
    </xf>
    <xf numFmtId="0" fontId="3" fillId="0" borderId="14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Executii\executii%202015\11.noiembrie%202015\bgc%20%20noiembrie%202015%20in%20lucru%20-%20reclasific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 2015 (luna)"/>
      <sheetName val="noiembrie 2015"/>
      <sheetName val="UAT noiembrie 2015"/>
      <sheetName val="octombrie 2015"/>
      <sheetName val="UAT octombrie 2015 (val)"/>
      <sheetName val="octombrie 2015 (luna) (2)"/>
      <sheetName val="septembrie 2015 (VAL)"/>
      <sheetName val="UAT septembrie 2015 (val)"/>
      <sheetName val=" consolidari nov"/>
      <sheetName val="Sinteza - An 2"/>
      <sheetName val="Sinteza - Anexa executie progam"/>
      <sheetName val="2014 - 2015"/>
      <sheetName val="progr.%.exec"/>
      <sheetName val="BGC 22 decembrie (Liliana)"/>
      <sheetName val="progr trim. I-III .%.exec "/>
      <sheetName val="Sinteza-anexa trim.I-III"/>
      <sheetName val="oct 2014"/>
      <sheetName val="nov 2014 leg"/>
      <sheetName val="2014 - 2015 (diferente)"/>
      <sheetName val="dob_trez"/>
      <sheetName val="SPECIAL_AND"/>
      <sheetName val="CNADN_ex"/>
      <sheetName val="sep 2014"/>
      <sheetName val="progr trim I .%.exec  (3)"/>
      <sheetName val="BGC"/>
      <sheetName val="octombrie  2013 Engl"/>
      <sheetName val="pres (DS)"/>
      <sheetName val="bgc desfasurat"/>
      <sheetName val="progr trim I .%.exec 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83"/>
  <sheetViews>
    <sheetView showZeros="0" tabSelected="1" view="pageBreakPreview" zoomScale="75" zoomScaleNormal="75" zoomScaleSheetLayoutView="75" zoomScalePageLayoutView="0" workbookViewId="0" topLeftCell="A5">
      <selection activeCell="F35" sqref="F35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11.421875" style="3" customWidth="1"/>
    <col min="6" max="6" width="11.7109375" style="3" customWidth="1"/>
    <col min="7" max="7" width="8.28125" style="3" customWidth="1"/>
    <col min="8" max="8" width="14.140625" style="3" customWidth="1"/>
    <col min="9" max="9" width="11.57421875" style="4" customWidth="1"/>
    <col min="10" max="10" width="14.140625" style="4" customWidth="1"/>
    <col min="11" max="11" width="11.140625" style="4" customWidth="1"/>
    <col min="12" max="12" width="8.8515625" style="4" customWidth="1"/>
    <col min="13" max="13" width="10.421875" style="4" bestFit="1" customWidth="1"/>
    <col min="14" max="16384" width="8.8515625" style="4" customWidth="1"/>
  </cols>
  <sheetData>
    <row r="1" ht="27" customHeight="1">
      <c r="E1" s="2"/>
    </row>
    <row r="2" ht="18" customHeight="1">
      <c r="E2" s="2"/>
    </row>
    <row r="3" spans="1:9" ht="6.7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14.25" customHeight="1">
      <c r="A4" s="100"/>
      <c r="B4" s="100"/>
      <c r="C4" s="100"/>
      <c r="D4" s="100"/>
      <c r="E4" s="100"/>
      <c r="F4" s="100"/>
      <c r="G4" s="100"/>
      <c r="H4" s="100"/>
      <c r="I4" s="100"/>
    </row>
    <row r="5" spans="1:8" ht="19.5" customHeight="1" thickBot="1">
      <c r="A5" s="5"/>
      <c r="B5" s="6"/>
      <c r="C5" s="6"/>
      <c r="D5" s="6"/>
      <c r="E5" s="6"/>
      <c r="F5" s="6"/>
      <c r="G5" s="7"/>
      <c r="H5" s="7"/>
    </row>
    <row r="6" spans="1:8" ht="11.25" customHeight="1" hidden="1">
      <c r="A6" s="4" t="s">
        <v>1</v>
      </c>
      <c r="B6" s="4"/>
      <c r="C6" s="4"/>
      <c r="D6" s="4"/>
      <c r="E6" s="8"/>
      <c r="F6" s="9"/>
      <c r="G6" s="9"/>
      <c r="H6" s="9"/>
    </row>
    <row r="7" spans="1:9" ht="47.25" customHeight="1">
      <c r="A7" s="10"/>
      <c r="B7" s="101" t="s">
        <v>2</v>
      </c>
      <c r="C7" s="102"/>
      <c r="D7" s="102"/>
      <c r="E7" s="103" t="s">
        <v>3</v>
      </c>
      <c r="F7" s="104"/>
      <c r="G7" s="104"/>
      <c r="H7" s="105" t="s">
        <v>4</v>
      </c>
      <c r="I7" s="101"/>
    </row>
    <row r="8" spans="1:9" s="16" customFormat="1" ht="33" customHeight="1">
      <c r="A8" s="11"/>
      <c r="B8" s="12" t="s">
        <v>5</v>
      </c>
      <c r="C8" s="13" t="s">
        <v>6</v>
      </c>
      <c r="D8" s="13" t="s">
        <v>7</v>
      </c>
      <c r="E8" s="12" t="s">
        <v>5</v>
      </c>
      <c r="F8" s="13" t="s">
        <v>6</v>
      </c>
      <c r="G8" s="13" t="s">
        <v>7</v>
      </c>
      <c r="H8" s="14" t="s">
        <v>5</v>
      </c>
      <c r="I8" s="15" t="s">
        <v>8</v>
      </c>
    </row>
    <row r="9" spans="1:9" s="20" customFormat="1" ht="18.75" customHeight="1">
      <c r="A9" s="17"/>
      <c r="B9" s="17"/>
      <c r="C9" s="17"/>
      <c r="D9" s="17"/>
      <c r="E9" s="18"/>
      <c r="F9" s="18"/>
      <c r="G9" s="18"/>
      <c r="H9" s="18"/>
      <c r="I9" s="19"/>
    </row>
    <row r="10" spans="1:9" s="20" customFormat="1" ht="18" customHeight="1">
      <c r="A10" s="21" t="s">
        <v>9</v>
      </c>
      <c r="B10" s="22">
        <v>666637.3</v>
      </c>
      <c r="C10" s="23"/>
      <c r="D10" s="23"/>
      <c r="E10" s="22">
        <v>704500</v>
      </c>
      <c r="F10" s="23"/>
      <c r="G10" s="23"/>
      <c r="H10" s="23"/>
      <c r="I10" s="24"/>
    </row>
    <row r="11" spans="2:9" s="20" customFormat="1" ht="8.25" customHeight="1">
      <c r="B11" s="25"/>
      <c r="E11" s="27"/>
      <c r="F11" s="27"/>
      <c r="G11" s="27"/>
      <c r="H11" s="27"/>
      <c r="I11" s="28"/>
    </row>
    <row r="12" spans="1:11" s="27" customFormat="1" ht="35.25" customHeight="1">
      <c r="A12" s="29" t="s">
        <v>10</v>
      </c>
      <c r="B12" s="30">
        <f>B13+B29+B30+B32+B34++B37+B31+B35+B36</f>
        <v>195020.6975423811</v>
      </c>
      <c r="C12" s="31">
        <f aca="true" t="shared" si="0" ref="C12:C34">B12/$B$10*100</f>
        <v>29.25439328738147</v>
      </c>
      <c r="D12" s="31">
        <f aca="true" t="shared" si="1" ref="D12:D34">B12/B$12*100</f>
        <v>100</v>
      </c>
      <c r="E12" s="30">
        <f>E13+E29+E30+E32+E34+E37+E31+E35+E36</f>
        <v>209647.70975619333</v>
      </c>
      <c r="F12" s="31">
        <f>E12/$E$10*100</f>
        <v>29.758369021461085</v>
      </c>
      <c r="G12" s="31">
        <f aca="true" t="shared" si="2" ref="G12:G36">E12/E$12*100</f>
        <v>100</v>
      </c>
      <c r="H12" s="31">
        <f aca="true" t="shared" si="3" ref="H12:H36">E12-B12</f>
        <v>14627.012213812239</v>
      </c>
      <c r="I12" s="32">
        <f aca="true" t="shared" si="4" ref="I12:I28">E12/B12-1</f>
        <v>0.07500235820166501</v>
      </c>
      <c r="K12" s="27">
        <f>F12-C12</f>
        <v>0.5039757340796172</v>
      </c>
    </row>
    <row r="13" spans="1:15" s="38" customFormat="1" ht="24.75" customHeight="1">
      <c r="A13" s="33" t="s">
        <v>11</v>
      </c>
      <c r="B13" s="34">
        <f>B14+B27+B28</f>
        <v>184324.49518176998</v>
      </c>
      <c r="C13" s="35">
        <f>B13/$B$10*100</f>
        <v>27.649892255019324</v>
      </c>
      <c r="D13" s="35">
        <f>B13/B$12*100</f>
        <v>94.51535016774993</v>
      </c>
      <c r="E13" s="34">
        <f>E14+E27+E28</f>
        <v>197015.59190786</v>
      </c>
      <c r="F13" s="35">
        <f>E13/$E$10*100</f>
        <v>27.965307580959546</v>
      </c>
      <c r="G13" s="35">
        <f t="shared" si="2"/>
        <v>93.9745977368302</v>
      </c>
      <c r="H13" s="35">
        <f t="shared" si="3"/>
        <v>12691.096726090036</v>
      </c>
      <c r="I13" s="36">
        <f t="shared" si="4"/>
        <v>0.06885192721442057</v>
      </c>
      <c r="M13" s="27"/>
      <c r="O13" s="27"/>
    </row>
    <row r="14" spans="1:15" s="38" customFormat="1" ht="25.5" customHeight="1">
      <c r="A14" s="39" t="s">
        <v>12</v>
      </c>
      <c r="B14" s="34">
        <f>B15+B19+B20+B25+B26</f>
        <v>116308.90282799999</v>
      </c>
      <c r="C14" s="35">
        <f t="shared" si="0"/>
        <v>17.447103969129838</v>
      </c>
      <c r="D14" s="35">
        <f t="shared" si="1"/>
        <v>59.63926100855229</v>
      </c>
      <c r="E14" s="34">
        <f>E15+E19+E20+E25+E26</f>
        <v>127669.440373</v>
      </c>
      <c r="F14" s="35">
        <f aca="true" t="shared" si="5" ref="F14:F36">E14/$E$10*100</f>
        <v>18.121992955713274</v>
      </c>
      <c r="G14" s="35">
        <f t="shared" si="2"/>
        <v>60.897130963878055</v>
      </c>
      <c r="H14" s="35">
        <f t="shared" si="3"/>
        <v>11360.537545000014</v>
      </c>
      <c r="I14" s="36">
        <f t="shared" si="4"/>
        <v>0.09767556282256584</v>
      </c>
      <c r="M14" s="27"/>
      <c r="O14" s="27"/>
    </row>
    <row r="15" spans="1:15" s="38" customFormat="1" ht="40.5" customHeight="1">
      <c r="A15" s="40" t="s">
        <v>13</v>
      </c>
      <c r="B15" s="34">
        <f>B16+B17+B18</f>
        <v>34718.178086</v>
      </c>
      <c r="C15" s="35">
        <f t="shared" si="0"/>
        <v>5.207956123367234</v>
      </c>
      <c r="D15" s="35">
        <f t="shared" si="1"/>
        <v>17.802304331546754</v>
      </c>
      <c r="E15" s="34">
        <f>E16+E17+E18</f>
        <v>38905.515804</v>
      </c>
      <c r="F15" s="35">
        <f t="shared" si="5"/>
        <v>5.5224294966643015</v>
      </c>
      <c r="G15" s="35">
        <f t="shared" si="2"/>
        <v>18.55756776415282</v>
      </c>
      <c r="H15" s="35">
        <f t="shared" si="3"/>
        <v>4187.3377180000025</v>
      </c>
      <c r="I15" s="36">
        <f t="shared" si="4"/>
        <v>0.12060937378763348</v>
      </c>
      <c r="M15" s="27"/>
      <c r="O15" s="27"/>
    </row>
    <row r="16" spans="1:15" ht="25.5" customHeight="1">
      <c r="A16" s="41" t="s">
        <v>14</v>
      </c>
      <c r="B16" s="42">
        <v>12095.767</v>
      </c>
      <c r="C16" s="42">
        <f t="shared" si="0"/>
        <v>1.814444976301206</v>
      </c>
      <c r="D16" s="42">
        <f t="shared" si="1"/>
        <v>6.202299116159913</v>
      </c>
      <c r="E16" s="42">
        <v>13540.209564</v>
      </c>
      <c r="F16" s="42">
        <f t="shared" si="5"/>
        <v>1.9219601936124913</v>
      </c>
      <c r="G16" s="42">
        <f t="shared" si="2"/>
        <v>6.458553532374088</v>
      </c>
      <c r="H16" s="42">
        <f t="shared" si="3"/>
        <v>1444.4425640000009</v>
      </c>
      <c r="I16" s="43">
        <f t="shared" si="4"/>
        <v>0.1194171947921947</v>
      </c>
      <c r="M16" s="27"/>
      <c r="O16" s="27"/>
    </row>
    <row r="17" spans="1:15" ht="18" customHeight="1">
      <c r="A17" s="41" t="s">
        <v>15</v>
      </c>
      <c r="B17" s="42">
        <v>21238.958</v>
      </c>
      <c r="C17" s="42">
        <f t="shared" si="0"/>
        <v>3.185984042597076</v>
      </c>
      <c r="D17" s="42">
        <f t="shared" si="1"/>
        <v>10.890617389666774</v>
      </c>
      <c r="E17" s="42">
        <v>23858.023240000002</v>
      </c>
      <c r="F17" s="42">
        <f t="shared" si="5"/>
        <v>3.3865185578424417</v>
      </c>
      <c r="G17" s="42">
        <f t="shared" si="2"/>
        <v>11.38005431480522</v>
      </c>
      <c r="H17" s="42">
        <f t="shared" si="3"/>
        <v>2619.0652400000035</v>
      </c>
      <c r="I17" s="43">
        <f t="shared" si="4"/>
        <v>0.12331420590407505</v>
      </c>
      <c r="M17" s="27"/>
      <c r="O17" s="27"/>
    </row>
    <row r="18" spans="1:15" ht="36.75" customHeight="1">
      <c r="A18" s="44" t="s">
        <v>16</v>
      </c>
      <c r="B18" s="42">
        <v>1383.4530860000002</v>
      </c>
      <c r="C18" s="42">
        <f t="shared" si="0"/>
        <v>0.20752710446895187</v>
      </c>
      <c r="D18" s="42">
        <f t="shared" si="1"/>
        <v>0.7093878257200643</v>
      </c>
      <c r="E18" s="42">
        <v>1507.2830000000001</v>
      </c>
      <c r="F18" s="42">
        <f t="shared" si="5"/>
        <v>0.21395074520936838</v>
      </c>
      <c r="G18" s="42">
        <f t="shared" si="2"/>
        <v>0.7189599169735136</v>
      </c>
      <c r="H18" s="42">
        <f t="shared" si="3"/>
        <v>123.82991399999992</v>
      </c>
      <c r="I18" s="43">
        <f t="shared" si="4"/>
        <v>0.08950785194894562</v>
      </c>
      <c r="M18" s="27"/>
      <c r="O18" s="27"/>
    </row>
    <row r="19" spans="1:15" ht="24" customHeight="1">
      <c r="A19" s="40" t="s">
        <v>17</v>
      </c>
      <c r="B19" s="35">
        <v>5945.343</v>
      </c>
      <c r="C19" s="35">
        <f t="shared" si="0"/>
        <v>0.8918407355844025</v>
      </c>
      <c r="D19" s="35">
        <f t="shared" si="1"/>
        <v>3.0485702671163826</v>
      </c>
      <c r="E19" s="35">
        <v>5504.755561</v>
      </c>
      <c r="F19" s="35">
        <f t="shared" si="5"/>
        <v>0.7813705551454933</v>
      </c>
      <c r="G19" s="35">
        <f t="shared" si="2"/>
        <v>2.62571700277655</v>
      </c>
      <c r="H19" s="35">
        <f t="shared" si="3"/>
        <v>-440.5874389999999</v>
      </c>
      <c r="I19" s="36">
        <f t="shared" si="4"/>
        <v>-0.07410631127590117</v>
      </c>
      <c r="M19" s="27"/>
      <c r="O19" s="27"/>
    </row>
    <row r="20" spans="1:15" ht="23.25" customHeight="1">
      <c r="A20" s="45" t="s">
        <v>18</v>
      </c>
      <c r="B20" s="34">
        <f>B21+B22+B23+B24</f>
        <v>74670.422742</v>
      </c>
      <c r="C20" s="35">
        <f t="shared" si="0"/>
        <v>11.201056817852825</v>
      </c>
      <c r="D20" s="35">
        <f t="shared" si="1"/>
        <v>38.28846049828784</v>
      </c>
      <c r="E20" s="34">
        <f>E21+E22+E23+E24</f>
        <v>82134.020863</v>
      </c>
      <c r="F20" s="35">
        <f t="shared" si="5"/>
        <v>11.658484153726047</v>
      </c>
      <c r="G20" s="35">
        <f t="shared" si="2"/>
        <v>39.1771610376839</v>
      </c>
      <c r="H20" s="35">
        <f t="shared" si="3"/>
        <v>7463.598121000003</v>
      </c>
      <c r="I20" s="36">
        <f t="shared" si="4"/>
        <v>0.09995387526849964</v>
      </c>
      <c r="M20" s="27"/>
      <c r="O20" s="27"/>
    </row>
    <row r="21" spans="1:15" ht="20.25" customHeight="1">
      <c r="A21" s="41" t="s">
        <v>19</v>
      </c>
      <c r="B21" s="26">
        <v>47605.45</v>
      </c>
      <c r="C21" s="42">
        <f t="shared" si="0"/>
        <v>7.141132066867545</v>
      </c>
      <c r="D21" s="42">
        <f t="shared" si="1"/>
        <v>24.410460325450625</v>
      </c>
      <c r="E21" s="42">
        <v>52754.074</v>
      </c>
      <c r="F21" s="42">
        <f t="shared" si="5"/>
        <v>7.488158126330731</v>
      </c>
      <c r="G21" s="42">
        <f t="shared" si="2"/>
        <v>25.163200714832307</v>
      </c>
      <c r="H21" s="42">
        <f t="shared" si="3"/>
        <v>5148.624000000003</v>
      </c>
      <c r="I21" s="43">
        <f t="shared" si="4"/>
        <v>0.10815198679983085</v>
      </c>
      <c r="M21" s="27"/>
      <c r="O21" s="27"/>
    </row>
    <row r="22" spans="1:15" ht="18" customHeight="1">
      <c r="A22" s="41" t="s">
        <v>20</v>
      </c>
      <c r="B22" s="26">
        <v>22132.869505</v>
      </c>
      <c r="C22" s="42">
        <f t="shared" si="0"/>
        <v>3.320076675127539</v>
      </c>
      <c r="D22" s="42">
        <f t="shared" si="1"/>
        <v>11.348984894380338</v>
      </c>
      <c r="E22" s="42">
        <v>23799.593655</v>
      </c>
      <c r="F22" s="42">
        <f t="shared" si="5"/>
        <v>3.3782247913413768</v>
      </c>
      <c r="G22" s="42">
        <f t="shared" si="2"/>
        <v>11.35218394833761</v>
      </c>
      <c r="H22" s="42">
        <f t="shared" si="3"/>
        <v>1666.7241500000018</v>
      </c>
      <c r="I22" s="43">
        <f t="shared" si="4"/>
        <v>0.07530538006486132</v>
      </c>
      <c r="M22" s="27"/>
      <c r="O22" s="27"/>
    </row>
    <row r="23" spans="1:15" s="47" customFormat="1" ht="30" customHeight="1">
      <c r="A23" s="46" t="s">
        <v>21</v>
      </c>
      <c r="B23" s="26">
        <v>2463.715756</v>
      </c>
      <c r="C23" s="42">
        <f t="shared" si="0"/>
        <v>0.3695736431189794</v>
      </c>
      <c r="D23" s="42">
        <f t="shared" si="1"/>
        <v>1.2633098881540998</v>
      </c>
      <c r="E23" s="42">
        <v>2601.441519</v>
      </c>
      <c r="F23" s="42">
        <f t="shared" si="5"/>
        <v>0.3692606840312278</v>
      </c>
      <c r="G23" s="42">
        <f t="shared" si="2"/>
        <v>1.2408633139972325</v>
      </c>
      <c r="H23" s="42">
        <f t="shared" si="3"/>
        <v>137.72576299999992</v>
      </c>
      <c r="I23" s="43">
        <f t="shared" si="4"/>
        <v>0.05590164476749804</v>
      </c>
      <c r="M23" s="27"/>
      <c r="O23" s="27"/>
    </row>
    <row r="24" spans="1:15" ht="52.5" customHeight="1">
      <c r="A24" s="46" t="s">
        <v>22</v>
      </c>
      <c r="B24" s="26">
        <v>2468.3874809999998</v>
      </c>
      <c r="C24" s="42">
        <f t="shared" si="0"/>
        <v>0.3702744327387621</v>
      </c>
      <c r="D24" s="42">
        <f t="shared" si="1"/>
        <v>1.2657053903027804</v>
      </c>
      <c r="E24" s="42">
        <v>2978.911689</v>
      </c>
      <c r="F24" s="42">
        <f t="shared" si="5"/>
        <v>0.42284055202271115</v>
      </c>
      <c r="G24" s="42">
        <f t="shared" si="2"/>
        <v>1.4209130605167501</v>
      </c>
      <c r="H24" s="42">
        <f t="shared" si="3"/>
        <v>510.52420800000027</v>
      </c>
      <c r="I24" s="43">
        <f t="shared" si="4"/>
        <v>0.20682498672905902</v>
      </c>
      <c r="M24" s="27"/>
      <c r="O24" s="27"/>
    </row>
    <row r="25" spans="1:15" s="38" customFormat="1" ht="35.25" customHeight="1">
      <c r="A25" s="45" t="s">
        <v>23</v>
      </c>
      <c r="B25" s="48">
        <v>596.557</v>
      </c>
      <c r="C25" s="35">
        <f t="shared" si="0"/>
        <v>0.08948749192401925</v>
      </c>
      <c r="D25" s="35">
        <f t="shared" si="1"/>
        <v>0.3058941986761988</v>
      </c>
      <c r="E25" s="35">
        <v>718.946671</v>
      </c>
      <c r="F25" s="35">
        <f t="shared" si="5"/>
        <v>0.10205062753726048</v>
      </c>
      <c r="G25" s="35">
        <f t="shared" si="2"/>
        <v>0.34293084901146226</v>
      </c>
      <c r="H25" s="35">
        <f t="shared" si="3"/>
        <v>122.38967100000002</v>
      </c>
      <c r="I25" s="36">
        <f t="shared" si="4"/>
        <v>0.20516006182141866</v>
      </c>
      <c r="M25" s="27"/>
      <c r="O25" s="27"/>
    </row>
    <row r="26" spans="1:15" s="38" customFormat="1" ht="17.25" customHeight="1">
      <c r="A26" s="49" t="s">
        <v>24</v>
      </c>
      <c r="B26" s="48">
        <v>378.402</v>
      </c>
      <c r="C26" s="35">
        <f t="shared" si="0"/>
        <v>0.05676280040135767</v>
      </c>
      <c r="D26" s="35">
        <f t="shared" si="1"/>
        <v>0.19403171292512028</v>
      </c>
      <c r="E26" s="35">
        <v>406.20147399999996</v>
      </c>
      <c r="F26" s="35">
        <f t="shared" si="5"/>
        <v>0.05765812264017033</v>
      </c>
      <c r="G26" s="35">
        <f t="shared" si="2"/>
        <v>0.19375431025332254</v>
      </c>
      <c r="H26" s="35">
        <f t="shared" si="3"/>
        <v>27.799473999999975</v>
      </c>
      <c r="I26" s="36">
        <f t="shared" si="4"/>
        <v>0.07346545208534838</v>
      </c>
      <c r="M26" s="27"/>
      <c r="O26" s="27"/>
    </row>
    <row r="27" spans="1:15" s="38" customFormat="1" ht="18" customHeight="1">
      <c r="A27" s="50" t="s">
        <v>25</v>
      </c>
      <c r="B27" s="48">
        <v>52092.730201</v>
      </c>
      <c r="C27" s="35">
        <f t="shared" si="0"/>
        <v>7.8142537480276</v>
      </c>
      <c r="D27" s="35">
        <f t="shared" si="1"/>
        <v>26.711385436245514</v>
      </c>
      <c r="E27" s="35">
        <v>51705.67200800001</v>
      </c>
      <c r="F27" s="35">
        <f t="shared" si="5"/>
        <v>7.33934308133428</v>
      </c>
      <c r="G27" s="35">
        <f t="shared" si="2"/>
        <v>24.66312275394296</v>
      </c>
      <c r="H27" s="35">
        <f t="shared" si="3"/>
        <v>-387.05819299998984</v>
      </c>
      <c r="I27" s="36">
        <f t="shared" si="4"/>
        <v>-0.007430176754156026</v>
      </c>
      <c r="M27" s="27"/>
      <c r="O27" s="27"/>
    </row>
    <row r="28" spans="1:15" s="38" customFormat="1" ht="18.75" customHeight="1">
      <c r="A28" s="52" t="s">
        <v>26</v>
      </c>
      <c r="B28" s="48">
        <v>15922.862152769998</v>
      </c>
      <c r="C28" s="35">
        <f t="shared" si="0"/>
        <v>2.3885345378618923</v>
      </c>
      <c r="D28" s="35">
        <f t="shared" si="1"/>
        <v>8.164703722952128</v>
      </c>
      <c r="E28" s="35">
        <v>17640.47952686</v>
      </c>
      <c r="F28" s="35">
        <f t="shared" si="5"/>
        <v>2.503971543911994</v>
      </c>
      <c r="G28" s="35">
        <f t="shared" si="2"/>
        <v>8.41434401900919</v>
      </c>
      <c r="H28" s="35">
        <f t="shared" si="3"/>
        <v>1717.6173740900012</v>
      </c>
      <c r="I28" s="36">
        <f t="shared" si="4"/>
        <v>0.10787114512519969</v>
      </c>
      <c r="M28" s="27"/>
      <c r="O28" s="27"/>
    </row>
    <row r="29" spans="1:15" s="38" customFormat="1" ht="19.5" customHeight="1">
      <c r="A29" s="53" t="s">
        <v>27</v>
      </c>
      <c r="B29" s="48">
        <v>1018.6857970000001</v>
      </c>
      <c r="C29" s="35">
        <f t="shared" si="0"/>
        <v>0.1528096008129158</v>
      </c>
      <c r="D29" s="35">
        <f t="shared" si="1"/>
        <v>0.5223475302043894</v>
      </c>
      <c r="E29" s="35">
        <v>859.860498</v>
      </c>
      <c r="F29" s="35">
        <f t="shared" si="5"/>
        <v>0.12205259020581974</v>
      </c>
      <c r="G29" s="35">
        <f t="shared" si="2"/>
        <v>0.4101454287289672</v>
      </c>
      <c r="H29" s="35">
        <f t="shared" si="3"/>
        <v>-158.8252990000001</v>
      </c>
      <c r="I29" s="36">
        <f aca="true" t="shared" si="6" ref="I29:I35">E29/B29-1</f>
        <v>-0.15591195976986816</v>
      </c>
      <c r="M29" s="27"/>
      <c r="O29" s="27"/>
    </row>
    <row r="30" spans="1:15" s="38" customFormat="1" ht="18" customHeight="1">
      <c r="A30" s="53" t="s">
        <v>28</v>
      </c>
      <c r="B30" s="48">
        <v>75.33852061111111</v>
      </c>
      <c r="C30" s="35">
        <f t="shared" si="0"/>
        <v>0.011301275912870628</v>
      </c>
      <c r="D30" s="35">
        <f t="shared" si="1"/>
        <v>0.038631038428492366</v>
      </c>
      <c r="E30" s="35">
        <v>5.742524333333327</v>
      </c>
      <c r="F30" s="35">
        <f t="shared" si="5"/>
        <v>0.0008151205583155893</v>
      </c>
      <c r="G30" s="35">
        <f t="shared" si="2"/>
        <v>0.002739130487049684</v>
      </c>
      <c r="H30" s="35">
        <f t="shared" si="3"/>
        <v>-69.59599627777779</v>
      </c>
      <c r="I30" s="36">
        <f t="shared" si="6"/>
        <v>-0.9237770494197041</v>
      </c>
      <c r="M30" s="27"/>
      <c r="O30" s="27"/>
    </row>
    <row r="31" spans="1:15" s="38" customFormat="1" ht="30" customHeight="1">
      <c r="A31" s="54" t="s">
        <v>29</v>
      </c>
      <c r="B31" s="48">
        <v>8456.384043</v>
      </c>
      <c r="C31" s="35">
        <f t="shared" si="0"/>
        <v>1.2685134844689907</v>
      </c>
      <c r="D31" s="35">
        <f t="shared" si="1"/>
        <v>4.336146957510648</v>
      </c>
      <c r="E31" s="35">
        <v>11339.103447</v>
      </c>
      <c r="F31" s="35">
        <f t="shared" si="5"/>
        <v>1.6095249747338538</v>
      </c>
      <c r="G31" s="35">
        <f t="shared" si="2"/>
        <v>5.408646467059736</v>
      </c>
      <c r="H31" s="35">
        <f t="shared" si="3"/>
        <v>2882.7194039999995</v>
      </c>
      <c r="I31" s="36">
        <f t="shared" si="6"/>
        <v>0.34089267816381263</v>
      </c>
      <c r="M31" s="27"/>
      <c r="O31" s="27"/>
    </row>
    <row r="32" spans="1:15" s="38" customFormat="1" ht="17.25" customHeight="1">
      <c r="A32" s="55" t="s">
        <v>30</v>
      </c>
      <c r="B32" s="48">
        <v>0</v>
      </c>
      <c r="C32" s="35">
        <f t="shared" si="0"/>
        <v>0</v>
      </c>
      <c r="D32" s="35">
        <f t="shared" si="1"/>
        <v>0</v>
      </c>
      <c r="E32" s="35">
        <v>0</v>
      </c>
      <c r="F32" s="35">
        <f t="shared" si="5"/>
        <v>0</v>
      </c>
      <c r="G32" s="35">
        <f t="shared" si="2"/>
        <v>0</v>
      </c>
      <c r="H32" s="35">
        <f t="shared" si="3"/>
        <v>0</v>
      </c>
      <c r="I32" s="36"/>
      <c r="M32" s="27"/>
      <c r="O32" s="27"/>
    </row>
    <row r="33" spans="1:15" ht="15" customHeight="1">
      <c r="A33" s="56"/>
      <c r="B33" s="48">
        <v>85.706</v>
      </c>
      <c r="C33" s="42">
        <f t="shared" si="0"/>
        <v>0.012856466327341718</v>
      </c>
      <c r="D33" s="42">
        <f t="shared" si="1"/>
        <v>0.04394713026876274</v>
      </c>
      <c r="E33" s="42"/>
      <c r="F33" s="42">
        <f t="shared" si="5"/>
        <v>0</v>
      </c>
      <c r="G33" s="42">
        <f t="shared" si="2"/>
        <v>0</v>
      </c>
      <c r="H33" s="42">
        <f t="shared" si="3"/>
        <v>-85.706</v>
      </c>
      <c r="I33" s="36">
        <f t="shared" si="6"/>
        <v>-1</v>
      </c>
      <c r="M33" s="27"/>
      <c r="O33" s="27"/>
    </row>
    <row r="34" spans="1:15" ht="15" customHeight="1">
      <c r="A34" s="55" t="s">
        <v>31</v>
      </c>
      <c r="B34" s="48">
        <v>85.706</v>
      </c>
      <c r="C34" s="57">
        <f t="shared" si="0"/>
        <v>0.012856466327341718</v>
      </c>
      <c r="D34" s="57">
        <f t="shared" si="1"/>
        <v>0.04394713026876274</v>
      </c>
      <c r="E34" s="57">
        <v>150.187413</v>
      </c>
      <c r="F34" s="57">
        <f t="shared" si="5"/>
        <v>0.021318298509581262</v>
      </c>
      <c r="G34" s="57">
        <f t="shared" si="2"/>
        <v>0.07163799364880169</v>
      </c>
      <c r="H34" s="57">
        <f t="shared" si="3"/>
        <v>64.48141299999999</v>
      </c>
      <c r="I34" s="36">
        <f t="shared" si="6"/>
        <v>0.7523558794016754</v>
      </c>
      <c r="M34" s="27"/>
      <c r="O34" s="27"/>
    </row>
    <row r="35" spans="1:15" ht="48" customHeight="1">
      <c r="A35" s="58" t="s">
        <v>32</v>
      </c>
      <c r="B35" s="48">
        <v>1060.088</v>
      </c>
      <c r="C35" s="34"/>
      <c r="D35" s="34"/>
      <c r="E35" s="48">
        <v>-139.257034</v>
      </c>
      <c r="F35" s="48">
        <f t="shared" si="5"/>
        <v>-0.019766789779985805</v>
      </c>
      <c r="G35" s="48">
        <f t="shared" si="2"/>
        <v>-0.06642430492655842</v>
      </c>
      <c r="H35" s="48">
        <f t="shared" si="3"/>
        <v>-1199.345034</v>
      </c>
      <c r="I35" s="36">
        <f t="shared" si="6"/>
        <v>-1.1313636547154575</v>
      </c>
      <c r="M35" s="27"/>
      <c r="O35" s="27"/>
    </row>
    <row r="36" spans="1:15" ht="48" customHeight="1">
      <c r="A36" s="58" t="s">
        <v>33</v>
      </c>
      <c r="B36" s="48"/>
      <c r="C36" s="34"/>
      <c r="D36" s="48"/>
      <c r="E36" s="48">
        <v>416.481</v>
      </c>
      <c r="F36" s="48">
        <f t="shared" si="5"/>
        <v>0.05911724627395315</v>
      </c>
      <c r="G36" s="48">
        <f t="shared" si="2"/>
        <v>0.19865754817180703</v>
      </c>
      <c r="H36" s="48">
        <f t="shared" si="3"/>
        <v>416.481</v>
      </c>
      <c r="I36" s="36"/>
      <c r="M36" s="27"/>
      <c r="O36" s="27"/>
    </row>
    <row r="37" spans="1:15" ht="10.5" customHeight="1">
      <c r="A37" s="60"/>
      <c r="B37" s="34"/>
      <c r="C37" s="34"/>
      <c r="D37" s="34"/>
      <c r="E37" s="51"/>
      <c r="F37" s="35"/>
      <c r="G37" s="35"/>
      <c r="H37" s="35"/>
      <c r="I37" s="59"/>
      <c r="O37" s="27"/>
    </row>
    <row r="38" spans="1:11" s="38" customFormat="1" ht="33" customHeight="1">
      <c r="A38" s="29" t="s">
        <v>34</v>
      </c>
      <c r="B38" s="61">
        <f>B39+B52+B53+B54+B55</f>
        <v>195269.54793057113</v>
      </c>
      <c r="C38" s="31">
        <f aca="true" t="shared" si="7" ref="C38:C56">B38/$B$10*100</f>
        <v>29.29172248996135</v>
      </c>
      <c r="D38" s="31">
        <f aca="true" t="shared" si="8" ref="D38:D48">B38/B$38*100</f>
        <v>100</v>
      </c>
      <c r="E38" s="61">
        <f>E39+E52+E53+E54+E55</f>
        <v>204313.74827019335</v>
      </c>
      <c r="F38" s="31">
        <f aca="true" t="shared" si="9" ref="F38:F55">E38/$E$10*100</f>
        <v>29.001241770077122</v>
      </c>
      <c r="G38" s="31">
        <f aca="true" t="shared" si="10" ref="G38:G55">E38/E$38*100</f>
        <v>100</v>
      </c>
      <c r="H38" s="31">
        <f aca="true" t="shared" si="11" ref="H38:H55">E38-B38</f>
        <v>9044.200339622214</v>
      </c>
      <c r="I38" s="32">
        <f aca="true" t="shared" si="12" ref="I38:I48">E38/B38-1</f>
        <v>0.04631649141133831</v>
      </c>
      <c r="K38" s="62"/>
    </row>
    <row r="39" spans="1:9" s="38" customFormat="1" ht="19.5" customHeight="1">
      <c r="A39" s="63" t="s">
        <v>35</v>
      </c>
      <c r="B39" s="51">
        <f>B40+B41+B42+B43+B44+B51</f>
        <v>183790.46989288114</v>
      </c>
      <c r="C39" s="35">
        <f t="shared" si="7"/>
        <v>27.56978493295847</v>
      </c>
      <c r="D39" s="35">
        <f t="shared" si="8"/>
        <v>94.1214192589971</v>
      </c>
      <c r="E39" s="51">
        <f>E40+E41+E42+E43+E44+E51</f>
        <v>194703.74604086</v>
      </c>
      <c r="F39" s="35">
        <f t="shared" si="9"/>
        <v>27.637153447957413</v>
      </c>
      <c r="G39" s="35">
        <f t="shared" si="10"/>
        <v>95.29644856956729</v>
      </c>
      <c r="H39" s="35">
        <f t="shared" si="11"/>
        <v>10913.276147978846</v>
      </c>
      <c r="I39" s="36">
        <f t="shared" si="12"/>
        <v>0.05937890117120581</v>
      </c>
    </row>
    <row r="40" spans="1:15" ht="19.5" customHeight="1">
      <c r="A40" s="64" t="s">
        <v>36</v>
      </c>
      <c r="B40" s="57">
        <v>43688.266783</v>
      </c>
      <c r="C40" s="57">
        <f t="shared" si="7"/>
        <v>6.553528700389251</v>
      </c>
      <c r="D40" s="57">
        <f t="shared" si="8"/>
        <v>22.37331281093227</v>
      </c>
      <c r="E40" s="65">
        <v>46849.629012777776</v>
      </c>
      <c r="F40" s="57">
        <f t="shared" si="9"/>
        <v>6.650053798832898</v>
      </c>
      <c r="G40" s="57">
        <f t="shared" si="10"/>
        <v>22.93023813102474</v>
      </c>
      <c r="H40" s="57">
        <f t="shared" si="11"/>
        <v>3161.3622297777765</v>
      </c>
      <c r="I40" s="66">
        <f t="shared" si="12"/>
        <v>0.07236181388198104</v>
      </c>
      <c r="M40" s="38"/>
      <c r="O40" s="38"/>
    </row>
    <row r="41" spans="1:15" ht="17.25" customHeight="1">
      <c r="A41" s="64" t="s">
        <v>37</v>
      </c>
      <c r="B41" s="57">
        <v>33842.79323455556</v>
      </c>
      <c r="C41" s="57">
        <f t="shared" si="7"/>
        <v>5.07664261129036</v>
      </c>
      <c r="D41" s="57">
        <f t="shared" si="8"/>
        <v>17.331321546659442</v>
      </c>
      <c r="E41" s="65">
        <v>34272.887945666655</v>
      </c>
      <c r="F41" s="57">
        <f t="shared" si="9"/>
        <v>4.864852795694344</v>
      </c>
      <c r="G41" s="57">
        <f t="shared" si="10"/>
        <v>16.77463618372989</v>
      </c>
      <c r="H41" s="57">
        <f t="shared" si="11"/>
        <v>430.0947111110945</v>
      </c>
      <c r="I41" s="66">
        <f t="shared" si="12"/>
        <v>0.012708605584953458</v>
      </c>
      <c r="M41" s="38"/>
      <c r="O41" s="38"/>
    </row>
    <row r="42" spans="1:15" ht="19.5" customHeight="1">
      <c r="A42" s="64" t="s">
        <v>38</v>
      </c>
      <c r="B42" s="57">
        <v>10155.908883770002</v>
      </c>
      <c r="C42" s="57">
        <f t="shared" si="7"/>
        <v>1.5234534406895626</v>
      </c>
      <c r="D42" s="57">
        <f t="shared" si="8"/>
        <v>5.2009691175098</v>
      </c>
      <c r="E42" s="65">
        <v>9008.25764286</v>
      </c>
      <c r="F42" s="57">
        <f t="shared" si="9"/>
        <v>1.2786739024641591</v>
      </c>
      <c r="G42" s="57">
        <f t="shared" si="10"/>
        <v>4.409031560101913</v>
      </c>
      <c r="H42" s="57">
        <f t="shared" si="11"/>
        <v>-1147.6512409100014</v>
      </c>
      <c r="I42" s="66">
        <f t="shared" si="12"/>
        <v>-0.11300330221985788</v>
      </c>
      <c r="M42" s="38"/>
      <c r="O42" s="38"/>
    </row>
    <row r="43" spans="1:15" ht="19.5" customHeight="1">
      <c r="A43" s="64" t="s">
        <v>39</v>
      </c>
      <c r="B43" s="57">
        <v>5361.821999999999</v>
      </c>
      <c r="C43" s="57">
        <f t="shared" si="7"/>
        <v>0.8043087297995475</v>
      </c>
      <c r="D43" s="57">
        <f t="shared" si="8"/>
        <v>2.745856717969366</v>
      </c>
      <c r="E43" s="65">
        <v>5124.474628000001</v>
      </c>
      <c r="F43" s="57">
        <f t="shared" si="9"/>
        <v>0.7273917144073813</v>
      </c>
      <c r="G43" s="57">
        <f t="shared" si="10"/>
        <v>2.5081398933679067</v>
      </c>
      <c r="H43" s="57">
        <f t="shared" si="11"/>
        <v>-237.34737199999836</v>
      </c>
      <c r="I43" s="66">
        <f t="shared" si="12"/>
        <v>-0.04426617892201534</v>
      </c>
      <c r="M43" s="38"/>
      <c r="O43" s="38"/>
    </row>
    <row r="44" spans="1:9" s="38" customFormat="1" ht="19.5" customHeight="1">
      <c r="A44" s="64" t="s">
        <v>40</v>
      </c>
      <c r="B44" s="65">
        <f>B45+B46+B47+B48+B50+B49</f>
        <v>90252.84096255557</v>
      </c>
      <c r="C44" s="57">
        <f t="shared" si="7"/>
        <v>13.538522516300178</v>
      </c>
      <c r="D44" s="57">
        <f t="shared" si="8"/>
        <v>46.21961894163104</v>
      </c>
      <c r="E44" s="65">
        <f>E45+E46+E47+E48+E50+E49</f>
        <v>99079.81665355556</v>
      </c>
      <c r="F44" s="57">
        <f t="shared" si="9"/>
        <v>14.063849063670059</v>
      </c>
      <c r="G44" s="57">
        <f t="shared" si="10"/>
        <v>48.49395475948497</v>
      </c>
      <c r="H44" s="57">
        <f t="shared" si="11"/>
        <v>8826.975691</v>
      </c>
      <c r="I44" s="66">
        <f t="shared" si="12"/>
        <v>0.09780274611701323</v>
      </c>
    </row>
    <row r="45" spans="1:15" ht="31.5" customHeight="1">
      <c r="A45" s="67" t="s">
        <v>41</v>
      </c>
      <c r="B45" s="42">
        <v>943.1296270000094</v>
      </c>
      <c r="C45" s="42">
        <f t="shared" si="7"/>
        <v>0.14147567605353156</v>
      </c>
      <c r="D45" s="42">
        <f t="shared" si="8"/>
        <v>0.4829885852633524</v>
      </c>
      <c r="E45" s="68">
        <v>1502.8073890000014</v>
      </c>
      <c r="F45" s="42">
        <f t="shared" si="9"/>
        <v>0.21331545621007825</v>
      </c>
      <c r="G45" s="42">
        <f t="shared" si="10"/>
        <v>0.7355390431252937</v>
      </c>
      <c r="H45" s="42">
        <f t="shared" si="11"/>
        <v>559.6777619999921</v>
      </c>
      <c r="I45" s="43">
        <f t="shared" si="12"/>
        <v>0.5934261272019044</v>
      </c>
      <c r="M45" s="38"/>
      <c r="O45" s="38"/>
    </row>
    <row r="46" spans="1:15" ht="15.75" customHeight="1">
      <c r="A46" s="69" t="s">
        <v>42</v>
      </c>
      <c r="B46" s="42">
        <v>9776.29264188889</v>
      </c>
      <c r="C46" s="70">
        <f t="shared" si="7"/>
        <v>1.4665084959825814</v>
      </c>
      <c r="D46" s="70">
        <f t="shared" si="8"/>
        <v>5.006562848890749</v>
      </c>
      <c r="E46" s="71">
        <v>9430.310296555555</v>
      </c>
      <c r="F46" s="70">
        <f t="shared" si="9"/>
        <v>1.33858201512499</v>
      </c>
      <c r="G46" s="70">
        <f t="shared" si="10"/>
        <v>4.615602413639098</v>
      </c>
      <c r="H46" s="70">
        <f t="shared" si="11"/>
        <v>-345.9823453333338</v>
      </c>
      <c r="I46" s="72">
        <f t="shared" si="12"/>
        <v>-0.035389933383426886</v>
      </c>
      <c r="M46" s="38"/>
      <c r="O46" s="38"/>
    </row>
    <row r="47" spans="1:15" ht="33" customHeight="1">
      <c r="A47" s="67" t="s">
        <v>43</v>
      </c>
      <c r="B47" s="42">
        <v>11709.482175000001</v>
      </c>
      <c r="C47" s="42">
        <f t="shared" si="7"/>
        <v>1.7564997000617877</v>
      </c>
      <c r="D47" s="42">
        <f t="shared" si="8"/>
        <v>5.99657360765917</v>
      </c>
      <c r="E47" s="68">
        <v>14962.314719</v>
      </c>
      <c r="F47" s="42">
        <f t="shared" si="9"/>
        <v>2.1238204001419447</v>
      </c>
      <c r="G47" s="42">
        <f t="shared" si="10"/>
        <v>7.323205044044901</v>
      </c>
      <c r="H47" s="42">
        <f t="shared" si="11"/>
        <v>3252.832543999999</v>
      </c>
      <c r="I47" s="43">
        <f t="shared" si="12"/>
        <v>0.27779473894625895</v>
      </c>
      <c r="M47" s="38"/>
      <c r="O47" s="38"/>
    </row>
    <row r="48" spans="1:15" ht="17.25" customHeight="1">
      <c r="A48" s="69" t="s">
        <v>44</v>
      </c>
      <c r="B48" s="42">
        <v>64741.431189999996</v>
      </c>
      <c r="C48" s="70">
        <f t="shared" si="7"/>
        <v>9.711642476351082</v>
      </c>
      <c r="D48" s="70">
        <f t="shared" si="8"/>
        <v>33.154904016584844</v>
      </c>
      <c r="E48" s="71">
        <v>69326.80705300001</v>
      </c>
      <c r="F48" s="70">
        <f t="shared" si="9"/>
        <v>9.840568779701918</v>
      </c>
      <c r="G48" s="70">
        <f t="shared" si="10"/>
        <v>33.931542855020815</v>
      </c>
      <c r="H48" s="70">
        <f t="shared" si="11"/>
        <v>4585.375863000016</v>
      </c>
      <c r="I48" s="72">
        <f t="shared" si="12"/>
        <v>0.07082598853187339</v>
      </c>
      <c r="M48" s="38"/>
      <c r="O48" s="38"/>
    </row>
    <row r="49" spans="1:15" ht="48" customHeight="1">
      <c r="A49" s="73" t="s">
        <v>45</v>
      </c>
      <c r="B49" s="42"/>
      <c r="C49" s="70"/>
      <c r="D49" s="70"/>
      <c r="E49" s="71">
        <v>493.277048</v>
      </c>
      <c r="F49" s="70">
        <f t="shared" si="9"/>
        <v>0.07001803378282469</v>
      </c>
      <c r="G49" s="70">
        <f t="shared" si="10"/>
        <v>0.24143115780327667</v>
      </c>
      <c r="H49" s="70">
        <f t="shared" si="11"/>
        <v>493.277048</v>
      </c>
      <c r="I49" s="72"/>
      <c r="M49" s="38"/>
      <c r="O49" s="38"/>
    </row>
    <row r="50" spans="1:15" ht="19.5" customHeight="1">
      <c r="A50" s="74" t="s">
        <v>46</v>
      </c>
      <c r="B50" s="42">
        <v>3082.505328666667</v>
      </c>
      <c r="C50" s="42">
        <f t="shared" si="7"/>
        <v>0.46239616785119386</v>
      </c>
      <c r="D50" s="42">
        <f aca="true" t="shared" si="13" ref="D50:D55">B50/B$38*100</f>
        <v>1.5785898832329268</v>
      </c>
      <c r="E50" s="68">
        <v>3364.3001479999994</v>
      </c>
      <c r="F50" s="42">
        <f t="shared" si="9"/>
        <v>0.4775443787083037</v>
      </c>
      <c r="G50" s="42">
        <f t="shared" si="10"/>
        <v>1.6466342458515828</v>
      </c>
      <c r="H50" s="42">
        <f t="shared" si="11"/>
        <v>281.79481933333227</v>
      </c>
      <c r="I50" s="43">
        <f>E50/B50-1</f>
        <v>0.09141746381188653</v>
      </c>
      <c r="M50" s="38"/>
      <c r="O50" s="38"/>
    </row>
    <row r="51" spans="1:15" ht="31.5" customHeight="1">
      <c r="A51" s="75" t="s">
        <v>47</v>
      </c>
      <c r="B51" s="76">
        <v>488.838029</v>
      </c>
      <c r="C51" s="76">
        <f>B51/$B$10*100</f>
        <v>0.07332893448956426</v>
      </c>
      <c r="D51" s="57">
        <f t="shared" si="13"/>
        <v>0.2503401242951657</v>
      </c>
      <c r="E51" s="65">
        <v>368.680158</v>
      </c>
      <c r="F51" s="57">
        <f t="shared" si="9"/>
        <v>0.052332172888573454</v>
      </c>
      <c r="G51" s="57">
        <f t="shared" si="10"/>
        <v>0.180448041857879</v>
      </c>
      <c r="H51" s="57">
        <f t="shared" si="11"/>
        <v>-120.157871</v>
      </c>
      <c r="I51" s="72">
        <f>E51/B51-1</f>
        <v>-0.24580303468984</v>
      </c>
      <c r="M51" s="38"/>
      <c r="O51" s="38"/>
    </row>
    <row r="52" spans="1:12" s="38" customFormat="1" ht="19.5" customHeight="1">
      <c r="A52" s="63" t="s">
        <v>48</v>
      </c>
      <c r="B52" s="77">
        <v>12179.631729999997</v>
      </c>
      <c r="C52" s="57">
        <f t="shared" si="7"/>
        <v>1.8270252399618196</v>
      </c>
      <c r="D52" s="57">
        <f t="shared" si="13"/>
        <v>6.2373431285509575</v>
      </c>
      <c r="E52" s="65">
        <v>10549.643074333333</v>
      </c>
      <c r="F52" s="57">
        <f t="shared" si="9"/>
        <v>1.4974653050863496</v>
      </c>
      <c r="G52" s="57">
        <f t="shared" si="10"/>
        <v>5.163452368551346</v>
      </c>
      <c r="H52" s="57">
        <f t="shared" si="11"/>
        <v>-1629.9886556666643</v>
      </c>
      <c r="I52" s="66">
        <f>E52/B52-1</f>
        <v>-0.1338290591867234</v>
      </c>
      <c r="L52" s="78"/>
    </row>
    <row r="53" spans="1:15" ht="19.5" customHeight="1">
      <c r="A53" s="63" t="s">
        <v>30</v>
      </c>
      <c r="B53" s="77">
        <v>0</v>
      </c>
      <c r="C53" s="57">
        <f t="shared" si="7"/>
        <v>0</v>
      </c>
      <c r="D53" s="57">
        <f t="shared" si="13"/>
        <v>0</v>
      </c>
      <c r="E53" s="65">
        <v>0</v>
      </c>
      <c r="F53" s="57">
        <f t="shared" si="9"/>
        <v>0</v>
      </c>
      <c r="G53" s="57">
        <f t="shared" si="10"/>
        <v>0</v>
      </c>
      <c r="H53" s="57">
        <f t="shared" si="11"/>
        <v>0</v>
      </c>
      <c r="I53" s="66"/>
      <c r="M53" s="38"/>
      <c r="O53" s="38"/>
    </row>
    <row r="54" spans="1:9" s="38" customFormat="1" ht="32.25" customHeight="1">
      <c r="A54" s="79" t="s">
        <v>49</v>
      </c>
      <c r="B54" s="76">
        <v>-700.55369231</v>
      </c>
      <c r="C54" s="57">
        <f t="shared" si="7"/>
        <v>-0.10508768295893432</v>
      </c>
      <c r="D54" s="57">
        <f t="shared" si="13"/>
        <v>-0.3587623875480495</v>
      </c>
      <c r="E54" s="65">
        <v>-939.640845</v>
      </c>
      <c r="F54" s="57">
        <f t="shared" si="9"/>
        <v>-0.133376982966643</v>
      </c>
      <c r="G54" s="57">
        <f t="shared" si="10"/>
        <v>-0.45990093811865185</v>
      </c>
      <c r="H54" s="57">
        <f t="shared" si="11"/>
        <v>-239.08715269000004</v>
      </c>
      <c r="I54" s="66">
        <f>E54/B54-1</f>
        <v>0.34128312406952843</v>
      </c>
    </row>
    <row r="55" spans="1:9" s="38" customFormat="1" ht="13.5" customHeight="1">
      <c r="A55" s="80"/>
      <c r="B55" s="81"/>
      <c r="C55" s="35">
        <f t="shared" si="7"/>
        <v>0</v>
      </c>
      <c r="D55" s="35">
        <f t="shared" si="13"/>
        <v>0</v>
      </c>
      <c r="E55" s="51">
        <f>'[86]noiembrie 2015'!R82</f>
        <v>0</v>
      </c>
      <c r="F55" s="35">
        <f t="shared" si="9"/>
        <v>0</v>
      </c>
      <c r="G55" s="35">
        <f t="shared" si="10"/>
        <v>0</v>
      </c>
      <c r="H55" s="35">
        <f t="shared" si="11"/>
        <v>0</v>
      </c>
      <c r="I55" s="37"/>
    </row>
    <row r="56" spans="1:13" s="20" customFormat="1" ht="21" customHeight="1" thickBot="1">
      <c r="A56" s="82" t="s">
        <v>50</v>
      </c>
      <c r="B56" s="83">
        <f>B12-B38</f>
        <v>-248.85038819003967</v>
      </c>
      <c r="C56" s="84">
        <f t="shared" si="7"/>
        <v>-0.037329202579879595</v>
      </c>
      <c r="D56" s="83">
        <v>0</v>
      </c>
      <c r="E56" s="83">
        <f>E12-E38</f>
        <v>5333.961485999986</v>
      </c>
      <c r="F56" s="84">
        <f>E56/$E$10*100</f>
        <v>0.7571272513839582</v>
      </c>
      <c r="G56" s="85">
        <v>0</v>
      </c>
      <c r="H56" s="83"/>
      <c r="I56" s="86"/>
      <c r="J56" s="87"/>
      <c r="L56" s="87"/>
      <c r="M56" s="38"/>
    </row>
    <row r="57" spans="1:13" ht="3.75" customHeight="1">
      <c r="A57" s="88"/>
      <c r="B57" s="89"/>
      <c r="C57" s="89"/>
      <c r="D57" s="89"/>
      <c r="E57" s="90"/>
      <c r="F57" s="90"/>
      <c r="G57" s="90"/>
      <c r="H57" s="90"/>
      <c r="M57" s="38"/>
    </row>
    <row r="58" spans="1:9" ht="15" customHeight="1">
      <c r="A58" s="98"/>
      <c r="B58" s="98"/>
      <c r="C58" s="98"/>
      <c r="D58" s="98"/>
      <c r="E58" s="98"/>
      <c r="F58" s="98"/>
      <c r="G58" s="98"/>
      <c r="H58" s="98"/>
      <c r="I58" s="98"/>
    </row>
    <row r="59" spans="1:8" ht="19.5" customHeight="1">
      <c r="A59" s="91"/>
      <c r="B59" s="91"/>
      <c r="C59" s="91"/>
      <c r="D59" s="91"/>
      <c r="E59" s="90"/>
      <c r="F59" s="90"/>
      <c r="G59" s="90"/>
      <c r="H59" s="90"/>
    </row>
    <row r="60" spans="1:8" ht="19.5" customHeight="1">
      <c r="A60" s="91"/>
      <c r="B60" s="91"/>
      <c r="C60" s="91"/>
      <c r="D60" s="91"/>
      <c r="E60" s="92"/>
      <c r="G60" s="90"/>
      <c r="H60" s="90"/>
    </row>
    <row r="61" spans="1:8" ht="19.5" customHeight="1">
      <c r="A61" s="91"/>
      <c r="C61" s="93"/>
      <c r="D61" s="94"/>
      <c r="E61" s="94"/>
      <c r="F61" s="95"/>
      <c r="G61" s="90"/>
      <c r="H61" s="96" t="s">
        <v>51</v>
      </c>
    </row>
    <row r="62" spans="5:9" ht="19.5" customHeight="1">
      <c r="E62" s="90"/>
      <c r="F62" s="90"/>
      <c r="G62" s="90"/>
      <c r="H62" s="90"/>
      <c r="I62" s="97"/>
    </row>
    <row r="63" spans="5:8" ht="19.5" customHeight="1">
      <c r="E63" s="90"/>
      <c r="G63" s="90"/>
      <c r="H63" s="90"/>
    </row>
    <row r="64" spans="5:8" ht="19.5" customHeight="1">
      <c r="E64" s="90"/>
      <c r="F64" s="90"/>
      <c r="G64" s="90"/>
      <c r="H64" s="90"/>
    </row>
    <row r="65" spans="5:8" ht="19.5" customHeight="1">
      <c r="E65" s="90"/>
      <c r="F65" s="90"/>
      <c r="G65" s="90"/>
      <c r="H65" s="90"/>
    </row>
    <row r="66" spans="5:8" ht="19.5" customHeight="1">
      <c r="E66" s="90"/>
      <c r="F66" s="90"/>
      <c r="G66" s="90"/>
      <c r="H66" s="90"/>
    </row>
    <row r="67" spans="5:8" ht="19.5" customHeight="1">
      <c r="E67" s="90"/>
      <c r="F67" s="90"/>
      <c r="G67" s="90"/>
      <c r="H67" s="90"/>
    </row>
    <row r="68" spans="5:8" ht="19.5" customHeight="1">
      <c r="E68" s="90"/>
      <c r="F68" s="90"/>
      <c r="G68" s="90"/>
      <c r="H68" s="90"/>
    </row>
    <row r="69" spans="5:8" ht="19.5" customHeight="1">
      <c r="E69" s="90"/>
      <c r="F69" s="90"/>
      <c r="G69" s="90"/>
      <c r="H69" s="90"/>
    </row>
    <row r="70" spans="5:8" ht="19.5" customHeight="1">
      <c r="E70" s="90"/>
      <c r="F70" s="90"/>
      <c r="G70" s="90"/>
      <c r="H70" s="90"/>
    </row>
    <row r="71" spans="5:8" ht="19.5" customHeight="1">
      <c r="E71" s="90"/>
      <c r="F71" s="90"/>
      <c r="G71" s="90"/>
      <c r="H71" s="90"/>
    </row>
    <row r="72" spans="5:8" ht="19.5" customHeight="1">
      <c r="E72" s="90"/>
      <c r="F72" s="90"/>
      <c r="G72" s="90"/>
      <c r="H72" s="90"/>
    </row>
    <row r="73" spans="5:8" ht="19.5" customHeight="1">
      <c r="E73" s="90"/>
      <c r="F73" s="90"/>
      <c r="G73" s="90"/>
      <c r="H73" s="90"/>
    </row>
    <row r="74" spans="5:8" ht="19.5" customHeight="1">
      <c r="E74" s="90"/>
      <c r="F74" s="90"/>
      <c r="G74" s="90"/>
      <c r="H74" s="90"/>
    </row>
    <row r="75" spans="5:8" ht="19.5" customHeight="1">
      <c r="E75" s="90"/>
      <c r="F75" s="90"/>
      <c r="G75" s="90"/>
      <c r="H75" s="90"/>
    </row>
    <row r="76" spans="5:8" ht="19.5" customHeight="1">
      <c r="E76" s="90"/>
      <c r="F76" s="90"/>
      <c r="G76" s="90"/>
      <c r="H76" s="90"/>
    </row>
    <row r="77" spans="5:8" ht="19.5" customHeight="1">
      <c r="E77" s="90"/>
      <c r="F77" s="90"/>
      <c r="G77" s="90"/>
      <c r="H77" s="90"/>
    </row>
    <row r="78" spans="5:8" ht="19.5" customHeight="1">
      <c r="E78" s="90"/>
      <c r="F78" s="90"/>
      <c r="G78" s="90"/>
      <c r="H78" s="90"/>
    </row>
    <row r="79" spans="5:8" ht="19.5" customHeight="1">
      <c r="E79" s="90"/>
      <c r="F79" s="90"/>
      <c r="G79" s="90"/>
      <c r="H79" s="90"/>
    </row>
    <row r="80" spans="5:8" ht="19.5" customHeight="1">
      <c r="E80" s="90"/>
      <c r="F80" s="90"/>
      <c r="G80" s="90"/>
      <c r="H80" s="90"/>
    </row>
    <row r="81" spans="5:8" ht="19.5" customHeight="1">
      <c r="E81" s="90"/>
      <c r="F81" s="90"/>
      <c r="G81" s="90"/>
      <c r="H81" s="90"/>
    </row>
    <row r="82" spans="5:8" ht="19.5" customHeight="1">
      <c r="E82" s="90"/>
      <c r="F82" s="90"/>
      <c r="G82" s="90"/>
      <c r="H82" s="90"/>
    </row>
    <row r="83" spans="5:8" ht="19.5" customHeight="1">
      <c r="E83" s="90"/>
      <c r="F83" s="90"/>
      <c r="G83" s="90"/>
      <c r="H83" s="90"/>
    </row>
    <row r="84" spans="5:8" ht="19.5" customHeight="1">
      <c r="E84" s="90"/>
      <c r="F84" s="90"/>
      <c r="G84" s="90"/>
      <c r="H84" s="90"/>
    </row>
    <row r="85" spans="5:8" ht="19.5" customHeight="1">
      <c r="E85" s="90"/>
      <c r="F85" s="90"/>
      <c r="G85" s="90"/>
      <c r="H85" s="90"/>
    </row>
    <row r="86" spans="5:8" ht="19.5" customHeight="1">
      <c r="E86" s="90"/>
      <c r="F86" s="90"/>
      <c r="G86" s="90"/>
      <c r="H86" s="90"/>
    </row>
    <row r="87" spans="5:8" ht="19.5" customHeight="1">
      <c r="E87" s="90"/>
      <c r="F87" s="90"/>
      <c r="G87" s="90"/>
      <c r="H87" s="90"/>
    </row>
    <row r="88" spans="5:8" ht="19.5" customHeight="1">
      <c r="E88" s="90"/>
      <c r="F88" s="90"/>
      <c r="G88" s="90"/>
      <c r="H88" s="90"/>
    </row>
    <row r="89" spans="5:8" ht="19.5" customHeight="1">
      <c r="E89" s="90"/>
      <c r="F89" s="90"/>
      <c r="G89" s="90"/>
      <c r="H89" s="90"/>
    </row>
    <row r="90" spans="5:8" ht="19.5" customHeight="1">
      <c r="E90" s="90"/>
      <c r="F90" s="90"/>
      <c r="G90" s="90"/>
      <c r="H90" s="90"/>
    </row>
    <row r="91" spans="5:8" ht="19.5" customHeight="1">
      <c r="E91" s="90"/>
      <c r="F91" s="90"/>
      <c r="G91" s="90"/>
      <c r="H91" s="90"/>
    </row>
    <row r="92" spans="5:8" ht="19.5" customHeight="1">
      <c r="E92" s="90"/>
      <c r="F92" s="90"/>
      <c r="G92" s="90"/>
      <c r="H92" s="90"/>
    </row>
    <row r="93" spans="5:8" ht="19.5" customHeight="1">
      <c r="E93" s="90"/>
      <c r="F93" s="90"/>
      <c r="G93" s="90"/>
      <c r="H93" s="90"/>
    </row>
    <row r="94" spans="5:8" ht="19.5" customHeight="1">
      <c r="E94" s="90"/>
      <c r="F94" s="90"/>
      <c r="G94" s="90"/>
      <c r="H94" s="90"/>
    </row>
    <row r="95" spans="5:8" ht="19.5" customHeight="1">
      <c r="E95" s="90"/>
      <c r="F95" s="90"/>
      <c r="G95" s="90"/>
      <c r="H95" s="90"/>
    </row>
    <row r="96" spans="5:8" ht="19.5" customHeight="1">
      <c r="E96" s="90"/>
      <c r="F96" s="90"/>
      <c r="G96" s="90"/>
      <c r="H96" s="90"/>
    </row>
    <row r="97" spans="5:8" ht="19.5" customHeight="1">
      <c r="E97" s="90"/>
      <c r="F97" s="90"/>
      <c r="G97" s="90"/>
      <c r="H97" s="90"/>
    </row>
    <row r="98" spans="5:8" ht="19.5" customHeight="1">
      <c r="E98" s="90"/>
      <c r="F98" s="90"/>
      <c r="G98" s="90"/>
      <c r="H98" s="90"/>
    </row>
    <row r="99" spans="5:8" ht="19.5" customHeight="1">
      <c r="E99" s="90"/>
      <c r="F99" s="90"/>
      <c r="G99" s="90"/>
      <c r="H99" s="90"/>
    </row>
    <row r="100" spans="5:8" ht="19.5" customHeight="1">
      <c r="E100" s="90"/>
      <c r="F100" s="90"/>
      <c r="G100" s="90"/>
      <c r="H100" s="90"/>
    </row>
    <row r="101" spans="5:8" ht="19.5" customHeight="1">
      <c r="E101" s="90"/>
      <c r="F101" s="90"/>
      <c r="G101" s="90"/>
      <c r="H101" s="90"/>
    </row>
    <row r="102" spans="5:8" ht="19.5" customHeight="1">
      <c r="E102" s="90"/>
      <c r="F102" s="90"/>
      <c r="G102" s="90"/>
      <c r="H102" s="90"/>
    </row>
    <row r="103" spans="5:8" ht="19.5" customHeight="1">
      <c r="E103" s="90"/>
      <c r="F103" s="90"/>
      <c r="G103" s="90"/>
      <c r="H103" s="90"/>
    </row>
    <row r="104" spans="5:8" ht="19.5" customHeight="1">
      <c r="E104" s="90"/>
      <c r="F104" s="90"/>
      <c r="G104" s="90"/>
      <c r="H104" s="90"/>
    </row>
    <row r="105" spans="5:8" ht="19.5" customHeight="1">
      <c r="E105" s="90"/>
      <c r="F105" s="90"/>
      <c r="G105" s="90"/>
      <c r="H105" s="90"/>
    </row>
    <row r="106" spans="5:8" ht="19.5" customHeight="1">
      <c r="E106" s="90"/>
      <c r="F106" s="90"/>
      <c r="G106" s="90"/>
      <c r="H106" s="90"/>
    </row>
    <row r="107" spans="5:8" ht="19.5" customHeight="1">
      <c r="E107" s="90"/>
      <c r="F107" s="90"/>
      <c r="G107" s="90"/>
      <c r="H107" s="90"/>
    </row>
    <row r="108" spans="5:8" ht="19.5" customHeight="1">
      <c r="E108" s="90"/>
      <c r="F108" s="90"/>
      <c r="G108" s="90"/>
      <c r="H108" s="90"/>
    </row>
    <row r="109" spans="5:8" ht="19.5" customHeight="1">
      <c r="E109" s="90"/>
      <c r="F109" s="90"/>
      <c r="G109" s="90"/>
      <c r="H109" s="90"/>
    </row>
    <row r="110" spans="5:8" ht="19.5" customHeight="1">
      <c r="E110" s="90"/>
      <c r="F110" s="90"/>
      <c r="G110" s="90"/>
      <c r="H110" s="90"/>
    </row>
    <row r="111" spans="5:8" ht="19.5" customHeight="1">
      <c r="E111" s="90"/>
      <c r="F111" s="90"/>
      <c r="G111" s="90"/>
      <c r="H111" s="90"/>
    </row>
    <row r="112" spans="5:8" ht="19.5" customHeight="1">
      <c r="E112" s="90"/>
      <c r="F112" s="90"/>
      <c r="G112" s="90"/>
      <c r="H112" s="90"/>
    </row>
    <row r="113" spans="5:8" ht="19.5" customHeight="1">
      <c r="E113" s="90"/>
      <c r="F113" s="90"/>
      <c r="G113" s="90"/>
      <c r="H113" s="90"/>
    </row>
    <row r="114" spans="5:8" ht="19.5" customHeight="1">
      <c r="E114" s="90"/>
      <c r="F114" s="90"/>
      <c r="G114" s="90"/>
      <c r="H114" s="90"/>
    </row>
    <row r="115" spans="5:8" ht="19.5" customHeight="1">
      <c r="E115" s="90"/>
      <c r="F115" s="90"/>
      <c r="G115" s="90"/>
      <c r="H115" s="90"/>
    </row>
    <row r="116" spans="5:8" ht="19.5" customHeight="1">
      <c r="E116" s="90"/>
      <c r="F116" s="90"/>
      <c r="G116" s="90"/>
      <c r="H116" s="90"/>
    </row>
    <row r="117" spans="5:8" ht="19.5" customHeight="1">
      <c r="E117" s="90"/>
      <c r="F117" s="90"/>
      <c r="G117" s="90"/>
      <c r="H117" s="90"/>
    </row>
    <row r="118" spans="5:8" ht="19.5" customHeight="1">
      <c r="E118" s="90"/>
      <c r="F118" s="90"/>
      <c r="G118" s="90"/>
      <c r="H118" s="90"/>
    </row>
    <row r="119" spans="5:8" ht="19.5" customHeight="1">
      <c r="E119" s="90"/>
      <c r="F119" s="90"/>
      <c r="G119" s="90"/>
      <c r="H119" s="90"/>
    </row>
    <row r="120" spans="5:8" ht="19.5" customHeight="1">
      <c r="E120" s="90"/>
      <c r="F120" s="90"/>
      <c r="G120" s="90"/>
      <c r="H120" s="90"/>
    </row>
    <row r="121" spans="5:8" ht="19.5" customHeight="1">
      <c r="E121" s="90"/>
      <c r="F121" s="90"/>
      <c r="G121" s="90"/>
      <c r="H121" s="90"/>
    </row>
    <row r="122" spans="5:8" ht="19.5" customHeight="1">
      <c r="E122" s="90"/>
      <c r="F122" s="90"/>
      <c r="G122" s="90"/>
      <c r="H122" s="90"/>
    </row>
    <row r="123" spans="5:8" ht="19.5" customHeight="1">
      <c r="E123" s="90"/>
      <c r="F123" s="90"/>
      <c r="G123" s="90"/>
      <c r="H123" s="90"/>
    </row>
    <row r="124" spans="5:8" ht="19.5" customHeight="1">
      <c r="E124" s="90"/>
      <c r="F124" s="90"/>
      <c r="G124" s="90"/>
      <c r="H124" s="90"/>
    </row>
    <row r="125" spans="5:8" ht="19.5" customHeight="1">
      <c r="E125" s="90"/>
      <c r="F125" s="90"/>
      <c r="G125" s="90"/>
      <c r="H125" s="90"/>
    </row>
    <row r="126" spans="5:8" ht="19.5" customHeight="1">
      <c r="E126" s="90"/>
      <c r="F126" s="90"/>
      <c r="G126" s="90"/>
      <c r="H126" s="90"/>
    </row>
    <row r="127" spans="5:8" ht="19.5" customHeight="1">
      <c r="E127" s="90"/>
      <c r="F127" s="90"/>
      <c r="G127" s="90"/>
      <c r="H127" s="90"/>
    </row>
    <row r="128" spans="5:8" ht="19.5" customHeight="1">
      <c r="E128" s="90"/>
      <c r="F128" s="90"/>
      <c r="G128" s="90"/>
      <c r="H128" s="90"/>
    </row>
    <row r="129" spans="5:8" ht="19.5" customHeight="1">
      <c r="E129" s="90"/>
      <c r="F129" s="90"/>
      <c r="G129" s="90"/>
      <c r="H129" s="90"/>
    </row>
    <row r="130" spans="5:8" ht="19.5" customHeight="1">
      <c r="E130" s="90"/>
      <c r="F130" s="90"/>
      <c r="G130" s="90"/>
      <c r="H130" s="90"/>
    </row>
    <row r="131" spans="5:8" ht="19.5" customHeight="1">
      <c r="E131" s="90"/>
      <c r="F131" s="90"/>
      <c r="G131" s="90"/>
      <c r="H131" s="90"/>
    </row>
    <row r="132" spans="5:8" ht="19.5" customHeight="1">
      <c r="E132" s="90"/>
      <c r="F132" s="90"/>
      <c r="G132" s="90"/>
      <c r="H132" s="90"/>
    </row>
    <row r="133" spans="5:8" ht="19.5" customHeight="1">
      <c r="E133" s="90"/>
      <c r="F133" s="90"/>
      <c r="G133" s="90"/>
      <c r="H133" s="90"/>
    </row>
    <row r="134" spans="5:8" ht="19.5" customHeight="1">
      <c r="E134" s="90"/>
      <c r="F134" s="90"/>
      <c r="G134" s="90"/>
      <c r="H134" s="90"/>
    </row>
    <row r="135" spans="5:8" ht="19.5" customHeight="1">
      <c r="E135" s="90"/>
      <c r="F135" s="90"/>
      <c r="G135" s="90"/>
      <c r="H135" s="90"/>
    </row>
    <row r="136" spans="5:8" ht="19.5" customHeight="1">
      <c r="E136" s="90"/>
      <c r="F136" s="90"/>
      <c r="G136" s="90"/>
      <c r="H136" s="90"/>
    </row>
    <row r="137" spans="5:8" ht="19.5" customHeight="1">
      <c r="E137" s="90"/>
      <c r="F137" s="90"/>
      <c r="G137" s="90"/>
      <c r="H137" s="90"/>
    </row>
    <row r="138" spans="5:8" ht="19.5" customHeight="1">
      <c r="E138" s="90"/>
      <c r="F138" s="90"/>
      <c r="G138" s="90"/>
      <c r="H138" s="90"/>
    </row>
    <row r="139" spans="5:8" ht="19.5" customHeight="1">
      <c r="E139" s="90"/>
      <c r="F139" s="90"/>
      <c r="G139" s="90"/>
      <c r="H139" s="90"/>
    </row>
    <row r="140" spans="5:8" ht="19.5" customHeight="1">
      <c r="E140" s="90"/>
      <c r="F140" s="90"/>
      <c r="G140" s="90"/>
      <c r="H140" s="90"/>
    </row>
    <row r="141" spans="5:8" ht="19.5" customHeight="1">
      <c r="E141" s="90"/>
      <c r="F141" s="90"/>
      <c r="G141" s="90"/>
      <c r="H141" s="90"/>
    </row>
    <row r="142" spans="5:8" ht="19.5" customHeight="1">
      <c r="E142" s="90"/>
      <c r="F142" s="90"/>
      <c r="G142" s="90"/>
      <c r="H142" s="90"/>
    </row>
    <row r="143" spans="5:8" ht="19.5" customHeight="1">
      <c r="E143" s="90"/>
      <c r="F143" s="90"/>
      <c r="G143" s="90"/>
      <c r="H143" s="90"/>
    </row>
    <row r="144" spans="5:8" ht="19.5" customHeight="1">
      <c r="E144" s="90"/>
      <c r="F144" s="90"/>
      <c r="G144" s="90"/>
      <c r="H144" s="90"/>
    </row>
    <row r="145" spans="5:8" ht="19.5" customHeight="1">
      <c r="E145" s="90"/>
      <c r="F145" s="90"/>
      <c r="G145" s="90"/>
      <c r="H145" s="90"/>
    </row>
    <row r="146" spans="5:8" ht="19.5" customHeight="1">
      <c r="E146" s="90"/>
      <c r="F146" s="90"/>
      <c r="G146" s="90"/>
      <c r="H146" s="90"/>
    </row>
    <row r="147" spans="5:8" ht="19.5" customHeight="1">
      <c r="E147" s="90"/>
      <c r="F147" s="90"/>
      <c r="G147" s="90"/>
      <c r="H147" s="90"/>
    </row>
    <row r="148" spans="5:8" ht="19.5" customHeight="1">
      <c r="E148" s="90"/>
      <c r="F148" s="90"/>
      <c r="G148" s="90"/>
      <c r="H148" s="90"/>
    </row>
    <row r="149" spans="5:8" ht="19.5" customHeight="1">
      <c r="E149" s="90"/>
      <c r="F149" s="90"/>
      <c r="G149" s="90"/>
      <c r="H149" s="90"/>
    </row>
    <row r="150" spans="5:8" ht="19.5" customHeight="1">
      <c r="E150" s="90"/>
      <c r="F150" s="90"/>
      <c r="G150" s="90"/>
      <c r="H150" s="90"/>
    </row>
    <row r="151" spans="5:8" ht="19.5" customHeight="1">
      <c r="E151" s="90"/>
      <c r="F151" s="90"/>
      <c r="G151" s="90"/>
      <c r="H151" s="90"/>
    </row>
    <row r="152" spans="5:8" ht="19.5" customHeight="1">
      <c r="E152" s="90"/>
      <c r="F152" s="90"/>
      <c r="G152" s="90"/>
      <c r="H152" s="90"/>
    </row>
    <row r="153" spans="5:8" ht="19.5" customHeight="1">
      <c r="E153" s="90"/>
      <c r="F153" s="90"/>
      <c r="G153" s="90"/>
      <c r="H153" s="90"/>
    </row>
    <row r="154" spans="5:8" ht="19.5" customHeight="1">
      <c r="E154" s="90"/>
      <c r="F154" s="90"/>
      <c r="G154" s="90"/>
      <c r="H154" s="90"/>
    </row>
    <row r="155" spans="5:8" ht="19.5" customHeight="1">
      <c r="E155" s="90"/>
      <c r="F155" s="90"/>
      <c r="G155" s="90"/>
      <c r="H155" s="90"/>
    </row>
    <row r="156" spans="5:8" ht="19.5" customHeight="1">
      <c r="E156" s="90"/>
      <c r="F156" s="90"/>
      <c r="G156" s="90"/>
      <c r="H156" s="90"/>
    </row>
    <row r="157" spans="5:8" ht="19.5" customHeight="1">
      <c r="E157" s="90"/>
      <c r="F157" s="90"/>
      <c r="G157" s="90"/>
      <c r="H157" s="90"/>
    </row>
    <row r="158" spans="5:8" ht="19.5" customHeight="1">
      <c r="E158" s="90"/>
      <c r="F158" s="90"/>
      <c r="G158" s="90"/>
      <c r="H158" s="90"/>
    </row>
    <row r="159" spans="5:8" ht="19.5" customHeight="1">
      <c r="E159" s="90"/>
      <c r="F159" s="90"/>
      <c r="G159" s="90"/>
      <c r="H159" s="90"/>
    </row>
    <row r="160" spans="5:8" ht="19.5" customHeight="1">
      <c r="E160" s="90"/>
      <c r="F160" s="90"/>
      <c r="G160" s="90"/>
      <c r="H160" s="90"/>
    </row>
    <row r="161" spans="5:8" ht="19.5" customHeight="1">
      <c r="E161" s="90"/>
      <c r="F161" s="90"/>
      <c r="G161" s="90"/>
      <c r="H161" s="90"/>
    </row>
    <row r="162" spans="5:8" ht="19.5" customHeight="1">
      <c r="E162" s="90"/>
      <c r="F162" s="90"/>
      <c r="G162" s="90"/>
      <c r="H162" s="90"/>
    </row>
    <row r="163" spans="5:8" ht="19.5" customHeight="1">
      <c r="E163" s="90"/>
      <c r="F163" s="90"/>
      <c r="G163" s="90"/>
      <c r="H163" s="90"/>
    </row>
    <row r="164" spans="5:8" ht="19.5" customHeight="1">
      <c r="E164" s="90"/>
      <c r="F164" s="90"/>
      <c r="G164" s="90"/>
      <c r="H164" s="90"/>
    </row>
    <row r="165" spans="5:8" ht="19.5" customHeight="1">
      <c r="E165" s="90"/>
      <c r="F165" s="90"/>
      <c r="G165" s="90"/>
      <c r="H165" s="90"/>
    </row>
    <row r="166" spans="5:8" ht="19.5" customHeight="1">
      <c r="E166" s="90"/>
      <c r="F166" s="90"/>
      <c r="G166" s="90"/>
      <c r="H166" s="90"/>
    </row>
    <row r="167" spans="5:8" ht="19.5" customHeight="1">
      <c r="E167" s="90"/>
      <c r="F167" s="90"/>
      <c r="G167" s="90"/>
      <c r="H167" s="90"/>
    </row>
    <row r="168" spans="5:8" ht="19.5" customHeight="1">
      <c r="E168" s="90"/>
      <c r="F168" s="90"/>
      <c r="G168" s="90"/>
      <c r="H168" s="90"/>
    </row>
    <row r="169" spans="5:8" ht="19.5" customHeight="1">
      <c r="E169" s="90"/>
      <c r="F169" s="90"/>
      <c r="G169" s="90"/>
      <c r="H169" s="90"/>
    </row>
    <row r="170" spans="5:8" ht="19.5" customHeight="1">
      <c r="E170" s="90"/>
      <c r="F170" s="90"/>
      <c r="G170" s="90"/>
      <c r="H170" s="90"/>
    </row>
    <row r="171" spans="5:8" ht="19.5" customHeight="1">
      <c r="E171" s="90"/>
      <c r="F171" s="90"/>
      <c r="G171" s="90"/>
      <c r="H171" s="90"/>
    </row>
    <row r="172" spans="5:8" ht="19.5" customHeight="1">
      <c r="E172" s="90"/>
      <c r="F172" s="90"/>
      <c r="G172" s="90"/>
      <c r="H172" s="90"/>
    </row>
    <row r="173" spans="5:8" ht="19.5" customHeight="1">
      <c r="E173" s="90"/>
      <c r="F173" s="90"/>
      <c r="G173" s="90"/>
      <c r="H173" s="90"/>
    </row>
    <row r="174" spans="5:8" ht="19.5" customHeight="1">
      <c r="E174" s="90"/>
      <c r="F174" s="90"/>
      <c r="G174" s="90"/>
      <c r="H174" s="90"/>
    </row>
    <row r="175" spans="5:8" ht="19.5" customHeight="1">
      <c r="E175" s="90"/>
      <c r="F175" s="90"/>
      <c r="G175" s="90"/>
      <c r="H175" s="90"/>
    </row>
    <row r="176" spans="5:8" ht="19.5" customHeight="1">
      <c r="E176" s="90"/>
      <c r="F176" s="90"/>
      <c r="G176" s="90"/>
      <c r="H176" s="90"/>
    </row>
    <row r="177" spans="5:8" ht="19.5" customHeight="1">
      <c r="E177" s="90"/>
      <c r="F177" s="90"/>
      <c r="G177" s="90"/>
      <c r="H177" s="90"/>
    </row>
    <row r="178" spans="5:8" ht="19.5" customHeight="1">
      <c r="E178" s="90"/>
      <c r="F178" s="90"/>
      <c r="G178" s="90"/>
      <c r="H178" s="90"/>
    </row>
    <row r="179" spans="5:8" ht="19.5" customHeight="1">
      <c r="E179" s="90"/>
      <c r="F179" s="90"/>
      <c r="G179" s="90"/>
      <c r="H179" s="90"/>
    </row>
    <row r="180" spans="5:8" ht="19.5" customHeight="1">
      <c r="E180" s="90"/>
      <c r="F180" s="90"/>
      <c r="G180" s="90"/>
      <c r="H180" s="90"/>
    </row>
    <row r="181" spans="5:8" ht="19.5" customHeight="1">
      <c r="E181" s="90"/>
      <c r="F181" s="90"/>
      <c r="G181" s="90"/>
      <c r="H181" s="90"/>
    </row>
    <row r="182" spans="5:8" ht="19.5" customHeight="1">
      <c r="E182" s="90"/>
      <c r="F182" s="90"/>
      <c r="G182" s="90"/>
      <c r="H182" s="90"/>
    </row>
    <row r="183" spans="5:8" ht="19.5" customHeight="1">
      <c r="E183" s="90"/>
      <c r="F183" s="90"/>
      <c r="G183" s="90"/>
      <c r="H183" s="90"/>
    </row>
  </sheetData>
  <sheetProtection/>
  <mergeCells count="5">
    <mergeCell ref="A58:I58"/>
    <mergeCell ref="A3:I4"/>
    <mergeCell ref="B7:D7"/>
    <mergeCell ref="E7:G7"/>
    <mergeCell ref="H7:I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DOGARU</dc:creator>
  <cp:keywords/>
  <dc:description/>
  <cp:lastModifiedBy>74608387</cp:lastModifiedBy>
  <cp:lastPrinted>2015-12-28T12:33:42Z</cp:lastPrinted>
  <dcterms:created xsi:type="dcterms:W3CDTF">2015-12-28T08:58:41Z</dcterms:created>
  <dcterms:modified xsi:type="dcterms:W3CDTF">2016-01-05T10:58:57Z</dcterms:modified>
  <cp:category/>
  <cp:version/>
  <cp:contentType/>
  <cp:contentStatus/>
</cp:coreProperties>
</file>