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'Sinteza - An 2'!$A$3:$L$55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'Sinteza - An 2'!$4:$11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<sst xmlns="http://schemas.openxmlformats.org/spreadsheetml/2006/main" count="53" uniqueCount="48">
  <si>
    <t xml:space="preserve">    </t>
  </si>
  <si>
    <t xml:space="preserve"> Realizari  2013</t>
  </si>
  <si>
    <t>Realizari  2014</t>
  </si>
  <si>
    <t xml:space="preserve"> Diferenţe    2014
   faţă de      2013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</si>
  <si>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</si>
  <si>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</si>
  <si>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</si>
  <si>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</si>
  <si>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</si>
  <si>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</si>
  <si>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</si>
  <si>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</si>
  <si>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</si>
  <si>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</si>
  <si>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</si>
  <si>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</si>
  <si>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</si>
  <si>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</si>
  <si>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</si>
  <si>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</si>
  <si>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</si>
  <si>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</si>
  <si>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</si>
  <si>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</si>
  <si>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</si>
  <si>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</si>
  <si>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</si>
  <si>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</si>
  <si>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</si>
  <si>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</si>
  <si>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</si>
  <si>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</si>
  <si>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</si>
  <si>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</si>
  <si>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</si>
  <si>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</si>
  <si>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</si>
  <si>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</si>
  <si>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</si>
  <si>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</si>
  <si>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</si>
  <si>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</si>
  <si>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</si>
  <si>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</si>
  <si>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</si>
  <si>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</si>
  <si>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</si>
  <si>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 xml:space="preserve">         EXECUŢIA BUGETULUI GENERAL CONSOLIDAT                                                                                                                                01 ianuarie - 31 martie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</si>
</sst>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</numFmts>
  <fonts count="79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27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165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2" xfId="0" applyNumberFormat="1" applyFont="1" applyFill="1" applyBorder="1" applyAlignment="1" quotePrefix="1">
      <alignment horizontal="center" vertical="center" wrapText="1"/>
    </xf>
    <xf numFmtId="0" fontId="73" fillId="0" borderId="21" xfId="227" applyFont="1" applyFill="1" applyBorder="1" applyAlignment="1" quotePrefix="1">
      <alignment vertical="center" wrapText="1"/>
      <protection/>
    </xf>
    <xf numFmtId="165" fontId="74" fillId="30" borderId="23" xfId="0" applyNumberFormat="1" applyFont="1" applyFill="1" applyBorder="1" applyAlignment="1" applyProtection="1">
      <alignment horizontal="center"/>
      <protection locked="0"/>
    </xf>
    <xf numFmtId="0" fontId="24" fillId="0" borderId="23" xfId="227" applyFont="1" applyFill="1" applyBorder="1" applyAlignment="1">
      <alignment horizontal="center"/>
      <protection/>
    </xf>
    <xf numFmtId="165" fontId="24" fillId="30" borderId="23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3" xfId="227" applyFont="1" applyFill="1" applyBorder="1" applyAlignment="1">
      <alignment horizontal="right"/>
      <protection/>
    </xf>
    <xf numFmtId="0" fontId="24" fillId="0" borderId="23" xfId="227" applyFont="1" applyFill="1" applyBorder="1" applyAlignment="1">
      <alignment horizontal="center" wrapText="1"/>
      <protection/>
    </xf>
    <xf numFmtId="0" fontId="73" fillId="0" borderId="23" xfId="227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4" xfId="0" applyNumberFormat="1" applyFont="1" applyFill="1" applyBorder="1" applyAlignment="1" applyProtection="1">
      <alignment horizontal="center" vertical="center"/>
      <protection locked="0"/>
    </xf>
    <xf numFmtId="165" fontId="73" fillId="30" borderId="24" xfId="0" applyNumberFormat="1" applyFont="1" applyFill="1" applyBorder="1" applyAlignment="1" applyProtection="1">
      <alignment horizontal="center" vertical="center"/>
      <protection locked="0"/>
    </xf>
    <xf numFmtId="49" fontId="73" fillId="0" borderId="24" xfId="227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27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27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27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2" xfId="227" applyFont="1" applyFill="1" applyBorder="1" applyAlignment="1">
      <alignment horizontal="center" vertical="center" wrapText="1"/>
      <protection/>
    </xf>
    <xf numFmtId="0" fontId="73" fillId="0" borderId="22" xfId="227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3" fillId="30" borderId="22" xfId="0" applyNumberFormat="1" applyFont="1" applyFill="1" applyBorder="1" applyAlignment="1">
      <alignment horizontal="center" vertical="center" wrapText="1"/>
    </xf>
    <xf numFmtId="165" fontId="73" fillId="30" borderId="22" xfId="0" applyNumberFormat="1" applyFont="1" applyFill="1" applyBorder="1" applyAlignment="1" quotePrefix="1">
      <alignment horizontal="center" vertical="center" wrapText="1"/>
    </xf>
  </cellXfs>
  <cellStyles count="313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0" xfId="110"/>
    <cellStyle name="Comma0 - Style3" xfId="111"/>
    <cellStyle name="Comma0_040902bgr_bop_active" xfId="112"/>
    <cellStyle name="Commentaire" xfId="113"/>
    <cellStyle name="cucu" xfId="114"/>
    <cellStyle name="Curren - Style3" xfId="115"/>
    <cellStyle name="Curren - Style4" xfId="116"/>
    <cellStyle name="Currency" xfId="117"/>
    <cellStyle name="Currency [0]" xfId="118"/>
    <cellStyle name="Currency0" xfId="119"/>
    <cellStyle name="Date" xfId="120"/>
    <cellStyle name="Datum" xfId="121"/>
    <cellStyle name="Dezimal [0]_laroux" xfId="122"/>
    <cellStyle name="Dezimal_laroux" xfId="123"/>
    <cellStyle name="Entrée" xfId="124"/>
    <cellStyle name="Eronat" xfId="125"/>
    <cellStyle name="Euro" xfId="126"/>
    <cellStyle name="Excel.Chart" xfId="127"/>
    <cellStyle name="Explanatory Text" xfId="128"/>
    <cellStyle name="Ezres [0]_10mell99" xfId="129"/>
    <cellStyle name="Ezres_10mell99" xfId="130"/>
    <cellStyle name="F2" xfId="131"/>
    <cellStyle name="F3" xfId="132"/>
    <cellStyle name="F4" xfId="133"/>
    <cellStyle name="F5" xfId="134"/>
    <cellStyle name="F5 - Style8" xfId="135"/>
    <cellStyle name="F6" xfId="136"/>
    <cellStyle name="F6 - Style5" xfId="137"/>
    <cellStyle name="F7" xfId="138"/>
    <cellStyle name="F7 - Style7" xfId="139"/>
    <cellStyle name="F8" xfId="140"/>
    <cellStyle name="F8 - Style6" xfId="141"/>
    <cellStyle name="Finanční0" xfId="142"/>
    <cellStyle name="Finanení0" xfId="143"/>
    <cellStyle name="Finanèní0" xfId="144"/>
    <cellStyle name="Fixed" xfId="145"/>
    <cellStyle name="Fixed (0)" xfId="146"/>
    <cellStyle name="Fixed (1)" xfId="147"/>
    <cellStyle name="Fixed (2)" xfId="148"/>
    <cellStyle name="Fixed_BGR_FIS" xfId="149"/>
    <cellStyle name="fixed0 - Style4" xfId="150"/>
    <cellStyle name="Fixed1 - Style1" xfId="151"/>
    <cellStyle name="Fixed1 - Style2" xfId="152"/>
    <cellStyle name="Fixed2 - Style2" xfId="153"/>
    <cellStyle name="Followed Hyperlink" xfId="154"/>
    <cellStyle name="Good" xfId="155"/>
    <cellStyle name="Grey" xfId="156"/>
    <cellStyle name="Heading 1" xfId="157"/>
    <cellStyle name="Heading 2" xfId="158"/>
    <cellStyle name="Heading 3" xfId="159"/>
    <cellStyle name="Heading 4" xfId="160"/>
    <cellStyle name="Heading1 1" xfId="161"/>
    <cellStyle name="Heading2" xfId="162"/>
    <cellStyle name="Hiperhivatkozás" xfId="163"/>
    <cellStyle name="Hipervínculo_IIF" xfId="164"/>
    <cellStyle name="Hyperlink" xfId="165"/>
    <cellStyle name="Iau?iue_Eeno1" xfId="166"/>
    <cellStyle name="Ieșire" xfId="167"/>
    <cellStyle name="imf-one decimal" xfId="168"/>
    <cellStyle name="imf-zero decimal" xfId="169"/>
    <cellStyle name="Input" xfId="170"/>
    <cellStyle name="Input [yellow]" xfId="171"/>
    <cellStyle name="Input_19 zile feb" xfId="172"/>
    <cellStyle name="Insatisfaisant" xfId="173"/>
    <cellStyle name="Intrare" xfId="174"/>
    <cellStyle name="Ioe?uaaaoayny aeia?nnueea" xfId="175"/>
    <cellStyle name="Îáû÷íûé_AMD" xfId="176"/>
    <cellStyle name="Îòêðûâàâøàÿñÿ ãèïåðññûëêà" xfId="177"/>
    <cellStyle name="Label" xfId="178"/>
    <cellStyle name="leftli - Style3" xfId="179"/>
    <cellStyle name="Linked Cell" xfId="180"/>
    <cellStyle name="MacroCode" xfId="181"/>
    <cellStyle name="Már látott hiperhivatkozás" xfId="182"/>
    <cellStyle name="Měna0" xfId="183"/>
    <cellStyle name="měny_DEFLÁTORY  3q 1998" xfId="184"/>
    <cellStyle name="Millares [0]_11.1.3. bis" xfId="185"/>
    <cellStyle name="Millares_11.1.3. bis" xfId="186"/>
    <cellStyle name="Milliers [0]_Encours - Apr rééch" xfId="187"/>
    <cellStyle name="Milliers_Cash flows projection" xfId="188"/>
    <cellStyle name="Mina0" xfId="189"/>
    <cellStyle name="Mìna0" xfId="190"/>
    <cellStyle name="Moneda [0]_11.1.3. bis" xfId="191"/>
    <cellStyle name="Moneda_11.1.3. bis" xfId="192"/>
    <cellStyle name="Monétaire [0]_Encours - Apr rééch" xfId="193"/>
    <cellStyle name="Monétaire_Encours - Apr rééch" xfId="194"/>
    <cellStyle name="Navadno_Slo" xfId="195"/>
    <cellStyle name="Nedefinován" xfId="196"/>
    <cellStyle name="Neutral" xfId="197"/>
    <cellStyle name="Neutre" xfId="198"/>
    <cellStyle name="Neutru" xfId="199"/>
    <cellStyle name="no dec" xfId="200"/>
    <cellStyle name="No-definido" xfId="201"/>
    <cellStyle name="Normaali_CENTRAL" xfId="202"/>
    <cellStyle name="Normal - Modelo1" xfId="203"/>
    <cellStyle name="Normal - Style1" xfId="204"/>
    <cellStyle name="Normal - Style2" xfId="205"/>
    <cellStyle name="Normal - Style3" xfId="206"/>
    <cellStyle name="Normal - Style5" xfId="207"/>
    <cellStyle name="Normal - Style6" xfId="208"/>
    <cellStyle name="Normal - Style7" xfId="209"/>
    <cellStyle name="Normal - Style8" xfId="210"/>
    <cellStyle name="Normal 10" xfId="211"/>
    <cellStyle name="Normal 2" xfId="212"/>
    <cellStyle name="Normal 2 2" xfId="213"/>
    <cellStyle name="Normal 2 3" xfId="214"/>
    <cellStyle name="Normal 2 3 2" xfId="215"/>
    <cellStyle name="Normal 2_BUGETE LUNARE FORMA SCURTAi" xfId="216"/>
    <cellStyle name="Normal 3" xfId="217"/>
    <cellStyle name="Normal 4" xfId="218"/>
    <cellStyle name="Normal 5" xfId="219"/>
    <cellStyle name="Normal 5 2" xfId="220"/>
    <cellStyle name="Normal 6" xfId="221"/>
    <cellStyle name="Normal 7" xfId="222"/>
    <cellStyle name="Normal 8" xfId="223"/>
    <cellStyle name="Normal 9" xfId="224"/>
    <cellStyle name="Normal Table" xfId="225"/>
    <cellStyle name="Normál_10mell99" xfId="226"/>
    <cellStyle name="Normal_realizari.bugete.2005" xfId="227"/>
    <cellStyle name="normálne_HDP-OD~1" xfId="228"/>
    <cellStyle name="normální_agricult_1" xfId="229"/>
    <cellStyle name="Normßl - Style1" xfId="230"/>
    <cellStyle name="Notă" xfId="231"/>
    <cellStyle name="Note" xfId="232"/>
    <cellStyle name="Ôèíàíñîâûé_Tranche" xfId="233"/>
    <cellStyle name="Output" xfId="234"/>
    <cellStyle name="Pénznem [0]_10mell99" xfId="235"/>
    <cellStyle name="Pénznem_10mell99" xfId="236"/>
    <cellStyle name="Percen - Style1" xfId="237"/>
    <cellStyle name="Percent" xfId="238"/>
    <cellStyle name="Percent [2]" xfId="239"/>
    <cellStyle name="Percent 2" xfId="240"/>
    <cellStyle name="Percent 2 2" xfId="241"/>
    <cellStyle name="Percent 3" xfId="242"/>
    <cellStyle name="Percent 4" xfId="243"/>
    <cellStyle name="Percent 5" xfId="244"/>
    <cellStyle name="percentage difference" xfId="245"/>
    <cellStyle name="percentage difference one decimal" xfId="246"/>
    <cellStyle name="percentage difference zero decimal" xfId="247"/>
    <cellStyle name="Pevný" xfId="248"/>
    <cellStyle name="Presentation" xfId="249"/>
    <cellStyle name="Publication" xfId="250"/>
    <cellStyle name="Red Text" xfId="251"/>
    <cellStyle name="reduced" xfId="252"/>
    <cellStyle name="s1" xfId="253"/>
    <cellStyle name="Satisfaisant" xfId="254"/>
    <cellStyle name="Sortie" xfId="255"/>
    <cellStyle name="Standard_laroux" xfId="256"/>
    <cellStyle name="STYL1 - Style1" xfId="257"/>
    <cellStyle name="Style1" xfId="258"/>
    <cellStyle name="Text" xfId="259"/>
    <cellStyle name="Text avertisment" xfId="260"/>
    <cellStyle name="text BoldBlack" xfId="261"/>
    <cellStyle name="text BoldUnderline" xfId="262"/>
    <cellStyle name="text BoldUnderlineER" xfId="263"/>
    <cellStyle name="text BoldUndlnBlack" xfId="264"/>
    <cellStyle name="Text explicativ" xfId="265"/>
    <cellStyle name="text LightGreen" xfId="266"/>
    <cellStyle name="Texte explicatif" xfId="267"/>
    <cellStyle name="Title" xfId="268"/>
    <cellStyle name="Titlu" xfId="269"/>
    <cellStyle name="Titlu 1" xfId="270"/>
    <cellStyle name="Titlu 2" xfId="271"/>
    <cellStyle name="Titlu 3" xfId="272"/>
    <cellStyle name="Titlu 4" xfId="273"/>
    <cellStyle name="Titre" xfId="274"/>
    <cellStyle name="Titre 1" xfId="275"/>
    <cellStyle name="Titre 2" xfId="276"/>
    <cellStyle name="Titre 3" xfId="277"/>
    <cellStyle name="Titre 4" xfId="278"/>
    <cellStyle name="TopGrey" xfId="279"/>
    <cellStyle name="Total" xfId="280"/>
    <cellStyle name="Undefiniert" xfId="281"/>
    <cellStyle name="ux?_x0018_Normal_laroux_7_laroux_1?&quot;Normal_laroux_7_laroux_1_²ðò²Ê´²ÜÎ?_x001F_Normal_laroux_7_laroux_1_²ÜºÈÆø?0*Normal_laro" xfId="282"/>
    <cellStyle name="ux_1_²ÜºÈÆø (³é³Ýó Ø.)?_x0007_!ß&quot;VQ_x0006_?_x0006_?ults?_x0006_$Currency [0]_laroux_5_results_Sheet1?_x001C_Currency [0]_laroux_5_Sheet1?_x0015_Cur" xfId="283"/>
    <cellStyle name="Verificare celulă" xfId="284"/>
    <cellStyle name="Vérification" xfId="285"/>
    <cellStyle name="Währung [0]_laroux" xfId="286"/>
    <cellStyle name="Währung_laroux" xfId="287"/>
    <cellStyle name="Warning Text" xfId="288"/>
    <cellStyle name="WebAnchor1" xfId="289"/>
    <cellStyle name="WebAnchor2" xfId="290"/>
    <cellStyle name="WebAnchor3" xfId="291"/>
    <cellStyle name="WebAnchor4" xfId="292"/>
    <cellStyle name="WebAnchor5" xfId="293"/>
    <cellStyle name="WebAnchor6" xfId="294"/>
    <cellStyle name="WebAnchor7" xfId="295"/>
    <cellStyle name="Webexclude" xfId="296"/>
    <cellStyle name="WebFN" xfId="297"/>
    <cellStyle name="WebFN1" xfId="298"/>
    <cellStyle name="WebFN2" xfId="299"/>
    <cellStyle name="WebFN3" xfId="300"/>
    <cellStyle name="WebFN4" xfId="301"/>
    <cellStyle name="WebHR" xfId="302"/>
    <cellStyle name="WebIndent1" xfId="303"/>
    <cellStyle name="WebIndent1wFN3" xfId="304"/>
    <cellStyle name="WebIndent2" xfId="305"/>
    <cellStyle name="WebNoBR" xfId="306"/>
    <cellStyle name="Záhlaví 1" xfId="307"/>
    <cellStyle name="Záhlaví 2" xfId="308"/>
    <cellStyle name="zero" xfId="309"/>
    <cellStyle name="ДАТА" xfId="310"/>
    <cellStyle name="Денежный [0]_453" xfId="311"/>
    <cellStyle name="Денежный_453" xfId="312"/>
    <cellStyle name="ЗАГОЛОВОК1" xfId="313"/>
    <cellStyle name="ЗАГОЛОВОК2" xfId="314"/>
    <cellStyle name="ИТОГОВЫЙ" xfId="315"/>
    <cellStyle name="Обычный_02-682" xfId="316"/>
    <cellStyle name="Открывавшаяся гиперссылка_Table_B_1999_2000_2001" xfId="317"/>
    <cellStyle name="ПРОЦЕНТНЫЙ_BOPENGC" xfId="318"/>
    <cellStyle name="ТЕКСТ" xfId="319"/>
    <cellStyle name="Тысячи [0]_Dk98" xfId="320"/>
    <cellStyle name="Тысячи_Dk98" xfId="321"/>
    <cellStyle name="УровеньСтолб_1_Структура державного боргу" xfId="322"/>
    <cellStyle name="УровеньСтрок_1_Структура державного боргу" xfId="323"/>
    <cellStyle name="ФИКСИРОВАННЫЙ" xfId="324"/>
    <cellStyle name="Финансовый [0]_453" xfId="325"/>
    <cellStyle name="Финансовый_1 квартал-уточ.платежі" xfId="3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80"/>
  <sheetViews>
    <sheetView showZeros="0" tabSelected="1" view="pageBreakPreview" zoomScale="75" zoomScaleNormal="75" zoomScaleSheetLayoutView="75" workbookViewId="0" topLeftCell="A3">
      <selection activeCell="A3" sqref="A3:L55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1.421875" style="1" customWidth="1"/>
    <col min="6" max="6" width="11.421875" style="4" customWidth="1"/>
    <col min="7" max="7" width="8.8515625" style="4" customWidth="1"/>
    <col min="8" max="8" width="8.28125" style="4" customWidth="1"/>
    <col min="9" max="9" width="2.28125" style="4" customWidth="1"/>
    <col min="10" max="10" width="14.140625" style="4" customWidth="1"/>
    <col min="11" max="11" width="11.57421875" style="5" customWidth="1"/>
    <col min="12" max="12" width="1.28515625" style="5" customWidth="1"/>
    <col min="13" max="13" width="14.140625" style="5" customWidth="1"/>
    <col min="14" max="14" width="8.8515625" style="5" customWidth="1"/>
    <col min="15" max="15" width="11.140625" style="5" customWidth="1"/>
    <col min="16" max="16384" width="8.8515625" style="5" customWidth="1"/>
  </cols>
  <sheetData>
    <row r="1" spans="5:6" ht="19.5" customHeight="1" hidden="1">
      <c r="E1" s="2"/>
      <c r="F1" s="3">
        <v>513175</v>
      </c>
    </row>
    <row r="2" spans="5:6" ht="19.5" customHeight="1" hidden="1">
      <c r="E2" s="2"/>
      <c r="F2" s="3">
        <v>579021</v>
      </c>
    </row>
    <row r="3" spans="1:12" ht="12" customHeight="1">
      <c r="A3" s="98" t="s">
        <v>47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8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0" ht="3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1.25" customHeight="1" hidden="1" thickBot="1">
      <c r="A6" s="5" t="s">
        <v>0</v>
      </c>
      <c r="B6" s="5"/>
      <c r="C6" s="5"/>
      <c r="D6" s="5"/>
      <c r="E6" s="7"/>
      <c r="F6" s="8"/>
      <c r="G6" s="9"/>
      <c r="H6" s="9"/>
      <c r="I6" s="10"/>
      <c r="J6" s="9"/>
    </row>
    <row r="7" spans="1:12" ht="47.25" customHeight="1">
      <c r="A7" s="11"/>
      <c r="B7" s="101" t="s">
        <v>1</v>
      </c>
      <c r="C7" s="102"/>
      <c r="D7" s="102"/>
      <c r="E7" s="12"/>
      <c r="F7" s="103" t="s">
        <v>2</v>
      </c>
      <c r="G7" s="104"/>
      <c r="H7" s="104"/>
      <c r="I7" s="13"/>
      <c r="J7" s="100" t="s">
        <v>3</v>
      </c>
      <c r="K7" s="101"/>
      <c r="L7" s="14"/>
    </row>
    <row r="8" spans="1:12" s="22" customFormat="1" ht="33" customHeight="1">
      <c r="A8" s="15"/>
      <c r="B8" s="16" t="s">
        <v>4</v>
      </c>
      <c r="C8" s="17" t="s">
        <v>5</v>
      </c>
      <c r="D8" s="17" t="s">
        <v>6</v>
      </c>
      <c r="E8" s="18"/>
      <c r="F8" s="16" t="s">
        <v>4</v>
      </c>
      <c r="G8" s="17" t="s">
        <v>5</v>
      </c>
      <c r="H8" s="17" t="s">
        <v>6</v>
      </c>
      <c r="I8" s="18"/>
      <c r="J8" s="19" t="s">
        <v>4</v>
      </c>
      <c r="K8" s="20" t="s">
        <v>7</v>
      </c>
      <c r="L8" s="21"/>
    </row>
    <row r="9" spans="1:12" s="26" customFormat="1" ht="9.75" customHeight="1">
      <c r="A9" s="23"/>
      <c r="B9" s="23"/>
      <c r="C9" s="23"/>
      <c r="D9" s="23"/>
      <c r="E9" s="23"/>
      <c r="F9" s="24"/>
      <c r="G9" s="24"/>
      <c r="H9" s="24"/>
      <c r="I9" s="24"/>
      <c r="J9" s="24"/>
      <c r="K9" s="25"/>
      <c r="L9" s="25"/>
    </row>
    <row r="10" spans="1:12" s="26" customFormat="1" ht="18" customHeight="1">
      <c r="A10" s="27" t="s">
        <v>8</v>
      </c>
      <c r="B10" s="28">
        <v>628581</v>
      </c>
      <c r="C10" s="29"/>
      <c r="D10" s="29"/>
      <c r="E10" s="29"/>
      <c r="F10" s="29">
        <v>662769</v>
      </c>
      <c r="G10" s="29"/>
      <c r="H10" s="29"/>
      <c r="I10" s="29"/>
      <c r="J10" s="29"/>
      <c r="K10" s="30"/>
      <c r="L10" s="30"/>
    </row>
    <row r="11" spans="6:12" s="26" customFormat="1" ht="8.25" customHeight="1">
      <c r="F11" s="32"/>
      <c r="G11" s="32"/>
      <c r="H11" s="32"/>
      <c r="I11" s="32"/>
      <c r="J11" s="32"/>
      <c r="K11" s="33"/>
      <c r="L11" s="33"/>
    </row>
    <row r="12" spans="1:12" s="32" customFormat="1" ht="35.25" customHeight="1">
      <c r="A12" s="34" t="s">
        <v>9</v>
      </c>
      <c r="B12" s="35">
        <f>B13+B29+B30+B32+B34++B36+B31</f>
        <v>47037.575357999995</v>
      </c>
      <c r="C12" s="36">
        <f aca="true" t="shared" si="0" ref="C12:C34">B12/$B$10*100</f>
        <v>7.483136677373321</v>
      </c>
      <c r="D12" s="36">
        <f aca="true" t="shared" si="1" ref="D12:D34">B12/B$12*100</f>
        <v>100</v>
      </c>
      <c r="E12" s="36"/>
      <c r="F12" s="35">
        <f>F13+F29+F30+F32+F34+F36+F31</f>
        <v>48807.107678110006</v>
      </c>
      <c r="G12" s="36">
        <f aca="true" t="shared" si="2" ref="G12:G34">F12/$F$10*100</f>
        <v>7.364120482115187</v>
      </c>
      <c r="H12" s="36">
        <f aca="true" t="shared" si="3" ref="H12:H34">F12/F$12*100</f>
        <v>100</v>
      </c>
      <c r="I12" s="36"/>
      <c r="J12" s="36">
        <f aca="true" t="shared" si="4" ref="J12:J34">F12-B12</f>
        <v>1769.532320110011</v>
      </c>
      <c r="K12" s="37">
        <f aca="true" t="shared" si="5" ref="K12:K31">F12/B12-1</f>
        <v>0.03761954791764266</v>
      </c>
      <c r="L12" s="37"/>
    </row>
    <row r="13" spans="1:12" s="42" customFormat="1" ht="24.75" customHeight="1">
      <c r="A13" s="38" t="s">
        <v>10</v>
      </c>
      <c r="B13" s="39">
        <f>B14+B27+B28</f>
        <v>46073.953185</v>
      </c>
      <c r="C13" s="40">
        <f t="shared" si="0"/>
        <v>7.3298354842096725</v>
      </c>
      <c r="D13" s="40">
        <f t="shared" si="1"/>
        <v>97.95137788105376</v>
      </c>
      <c r="E13" s="40"/>
      <c r="F13" s="39">
        <f>F14+F27+F28</f>
        <v>47611.928602110005</v>
      </c>
      <c r="G13" s="40">
        <f t="shared" si="2"/>
        <v>7.183789314543983</v>
      </c>
      <c r="H13" s="40">
        <f t="shared" si="3"/>
        <v>97.55121921200006</v>
      </c>
      <c r="I13" s="40"/>
      <c r="J13" s="40">
        <f t="shared" si="4"/>
        <v>1537.9754171100067</v>
      </c>
      <c r="K13" s="41">
        <f t="shared" si="5"/>
        <v>0.03338058297135049</v>
      </c>
      <c r="L13" s="41"/>
    </row>
    <row r="14" spans="1:12" s="42" customFormat="1" ht="25.5" customHeight="1">
      <c r="A14" s="43" t="s">
        <v>11</v>
      </c>
      <c r="B14" s="39">
        <f>B15+B19+B20+B25+B26</f>
        <v>28969.222092</v>
      </c>
      <c r="C14" s="40">
        <f t="shared" si="0"/>
        <v>4.608669700802284</v>
      </c>
      <c r="D14" s="40">
        <f t="shared" si="1"/>
        <v>61.58740511498964</v>
      </c>
      <c r="E14" s="40"/>
      <c r="F14" s="39">
        <f>F15+F19+F20+F25+F26</f>
        <v>30412.825354000004</v>
      </c>
      <c r="G14" s="40">
        <f t="shared" si="2"/>
        <v>4.588751941324957</v>
      </c>
      <c r="H14" s="40">
        <f t="shared" si="3"/>
        <v>62.31228769911347</v>
      </c>
      <c r="I14" s="40"/>
      <c r="J14" s="40">
        <f t="shared" si="4"/>
        <v>1443.6032620000042</v>
      </c>
      <c r="K14" s="41">
        <f t="shared" si="5"/>
        <v>0.04983231021583645</v>
      </c>
      <c r="L14" s="41"/>
    </row>
    <row r="15" spans="1:12" s="42" customFormat="1" ht="40.5" customHeight="1">
      <c r="A15" s="44" t="s">
        <v>12</v>
      </c>
      <c r="B15" s="39">
        <f>B16+B17+B18</f>
        <v>8974.703297999999</v>
      </c>
      <c r="C15" s="40">
        <f t="shared" si="0"/>
        <v>1.4277719654268899</v>
      </c>
      <c r="D15" s="40">
        <f t="shared" si="1"/>
        <v>19.079859515917015</v>
      </c>
      <c r="E15" s="40"/>
      <c r="F15" s="39">
        <f>F16+F17+F18</f>
        <v>9136.499165000001</v>
      </c>
      <c r="G15" s="40">
        <f t="shared" si="2"/>
        <v>1.3785344765672507</v>
      </c>
      <c r="H15" s="40">
        <f t="shared" si="3"/>
        <v>18.719607859692374</v>
      </c>
      <c r="I15" s="40"/>
      <c r="J15" s="40">
        <f t="shared" si="4"/>
        <v>161.79586700000254</v>
      </c>
      <c r="K15" s="41">
        <f t="shared" si="5"/>
        <v>0.018027990634081226</v>
      </c>
      <c r="L15" s="41"/>
    </row>
    <row r="16" spans="1:12" ht="25.5" customHeight="1">
      <c r="A16" s="45" t="s">
        <v>13</v>
      </c>
      <c r="B16" s="46">
        <v>2916.9676849999996</v>
      </c>
      <c r="C16" s="46">
        <f t="shared" si="0"/>
        <v>0.4640559744885702</v>
      </c>
      <c r="D16" s="46">
        <f t="shared" si="1"/>
        <v>6.2013563896504955</v>
      </c>
      <c r="E16" s="46"/>
      <c r="F16" s="46">
        <v>3152.266893</v>
      </c>
      <c r="G16" s="46">
        <f t="shared" si="2"/>
        <v>0.47562075066878506</v>
      </c>
      <c r="H16" s="46">
        <f t="shared" si="3"/>
        <v>6.458622612488451</v>
      </c>
      <c r="I16" s="46"/>
      <c r="J16" s="46">
        <f t="shared" si="4"/>
        <v>235.29920800000036</v>
      </c>
      <c r="K16" s="47">
        <f t="shared" si="5"/>
        <v>0.08066568896528592</v>
      </c>
      <c r="L16" s="47"/>
    </row>
    <row r="17" spans="1:12" ht="18" customHeight="1">
      <c r="A17" s="45" t="s">
        <v>14</v>
      </c>
      <c r="B17" s="46">
        <v>5833.6533039999995</v>
      </c>
      <c r="C17" s="46">
        <f t="shared" si="0"/>
        <v>0.9280670755240772</v>
      </c>
      <c r="D17" s="46">
        <f t="shared" si="1"/>
        <v>12.402113118289867</v>
      </c>
      <c r="E17" s="46"/>
      <c r="F17" s="46">
        <v>5629.345998</v>
      </c>
      <c r="G17" s="46">
        <f t="shared" si="2"/>
        <v>0.8493677281224681</v>
      </c>
      <c r="H17" s="46">
        <f t="shared" si="3"/>
        <v>11.533865180306028</v>
      </c>
      <c r="I17" s="46"/>
      <c r="J17" s="46">
        <f t="shared" si="4"/>
        <v>-204.3073059999997</v>
      </c>
      <c r="K17" s="47">
        <f t="shared" si="5"/>
        <v>-0.035022188558910594</v>
      </c>
      <c r="L17" s="47"/>
    </row>
    <row r="18" spans="1:12" ht="30" customHeight="1">
      <c r="A18" s="48" t="s">
        <v>15</v>
      </c>
      <c r="B18" s="46">
        <v>224.082309</v>
      </c>
      <c r="C18" s="46">
        <f t="shared" si="0"/>
        <v>0.03564891541424256</v>
      </c>
      <c r="D18" s="46">
        <f t="shared" si="1"/>
        <v>0.4763900079766523</v>
      </c>
      <c r="E18" s="46"/>
      <c r="F18" s="46">
        <v>354.886274</v>
      </c>
      <c r="G18" s="46">
        <f t="shared" si="2"/>
        <v>0.053545997775997375</v>
      </c>
      <c r="H18" s="46">
        <f t="shared" si="3"/>
        <v>0.7271200668978928</v>
      </c>
      <c r="I18" s="46"/>
      <c r="J18" s="46">
        <f t="shared" si="4"/>
        <v>130.803965</v>
      </c>
      <c r="K18" s="47">
        <f t="shared" si="5"/>
        <v>0.583731779557841</v>
      </c>
      <c r="L18" s="47"/>
    </row>
    <row r="19" spans="1:12" ht="24" customHeight="1">
      <c r="A19" s="44" t="s">
        <v>16</v>
      </c>
      <c r="B19" s="40">
        <v>2024.9992980000002</v>
      </c>
      <c r="C19" s="40">
        <f t="shared" si="0"/>
        <v>0.32215407369933236</v>
      </c>
      <c r="D19" s="40">
        <f t="shared" si="1"/>
        <v>4.305067347940151</v>
      </c>
      <c r="E19" s="40"/>
      <c r="F19" s="40">
        <v>2295.084981</v>
      </c>
      <c r="G19" s="40">
        <f t="shared" si="2"/>
        <v>0.3462873159426587</v>
      </c>
      <c r="H19" s="40">
        <f t="shared" si="3"/>
        <v>4.702358099431788</v>
      </c>
      <c r="I19" s="40"/>
      <c r="J19" s="40">
        <f t="shared" si="4"/>
        <v>270.0856829999998</v>
      </c>
      <c r="K19" s="41">
        <f t="shared" si="5"/>
        <v>0.1333756921628324</v>
      </c>
      <c r="L19" s="41"/>
    </row>
    <row r="20" spans="1:12" ht="23.25" customHeight="1">
      <c r="A20" s="49" t="s">
        <v>17</v>
      </c>
      <c r="B20" s="39">
        <f>B21+B22+B23+B24</f>
        <v>17682.143381</v>
      </c>
      <c r="C20" s="46">
        <f t="shared" si="0"/>
        <v>2.813025430453673</v>
      </c>
      <c r="D20" s="40">
        <f t="shared" si="1"/>
        <v>37.59152814834169</v>
      </c>
      <c r="E20" s="40"/>
      <c r="F20" s="39">
        <f>F21+F22+F23+F24</f>
        <v>18704.143480000002</v>
      </c>
      <c r="G20" s="40">
        <f t="shared" si="2"/>
        <v>2.8221210527348144</v>
      </c>
      <c r="H20" s="40">
        <f t="shared" si="3"/>
        <v>38.32258121779425</v>
      </c>
      <c r="I20" s="40"/>
      <c r="J20" s="40">
        <f t="shared" si="4"/>
        <v>1022.0000990000008</v>
      </c>
      <c r="K20" s="41">
        <f t="shared" si="5"/>
        <v>0.05779842844720795</v>
      </c>
      <c r="L20" s="41"/>
    </row>
    <row r="21" spans="1:12" ht="20.25" customHeight="1">
      <c r="A21" s="45" t="s">
        <v>18</v>
      </c>
      <c r="B21" s="31">
        <v>12102.41702</v>
      </c>
      <c r="C21" s="46">
        <f t="shared" si="0"/>
        <v>1.9253552080002418</v>
      </c>
      <c r="D21" s="46">
        <f t="shared" si="1"/>
        <v>25.729253533774383</v>
      </c>
      <c r="E21" s="46"/>
      <c r="F21" s="46">
        <v>12041.635</v>
      </c>
      <c r="G21" s="46">
        <f t="shared" si="2"/>
        <v>1.81686756622594</v>
      </c>
      <c r="H21" s="46">
        <f t="shared" si="3"/>
        <v>24.67188811805104</v>
      </c>
      <c r="I21" s="46"/>
      <c r="J21" s="46">
        <f t="shared" si="4"/>
        <v>-60.78202000000056</v>
      </c>
      <c r="K21" s="47">
        <f t="shared" si="5"/>
        <v>-0.005022304214071793</v>
      </c>
      <c r="L21" s="47"/>
    </row>
    <row r="22" spans="1:12" ht="18" customHeight="1">
      <c r="A22" s="45" t="s">
        <v>19</v>
      </c>
      <c r="B22" s="31">
        <v>4563.1922030000005</v>
      </c>
      <c r="C22" s="46">
        <f t="shared" si="0"/>
        <v>0.7259513416727519</v>
      </c>
      <c r="D22" s="46">
        <f t="shared" si="1"/>
        <v>9.701163736161643</v>
      </c>
      <c r="E22" s="46"/>
      <c r="F22" s="46">
        <v>5202.581526</v>
      </c>
      <c r="G22" s="46">
        <f t="shared" si="2"/>
        <v>0.7849765945600955</v>
      </c>
      <c r="H22" s="46">
        <f t="shared" si="3"/>
        <v>10.65947517380416</v>
      </c>
      <c r="I22" s="46"/>
      <c r="J22" s="46">
        <f t="shared" si="4"/>
        <v>639.3893229999994</v>
      </c>
      <c r="K22" s="47">
        <f t="shared" si="5"/>
        <v>0.14011886735335022</v>
      </c>
      <c r="L22" s="47"/>
    </row>
    <row r="23" spans="1:12" s="51" customFormat="1" ht="23.25" customHeight="1">
      <c r="A23" s="50" t="s">
        <v>20</v>
      </c>
      <c r="B23" s="31">
        <v>305.488654</v>
      </c>
      <c r="C23" s="46">
        <f t="shared" si="0"/>
        <v>0.04859972764051093</v>
      </c>
      <c r="D23" s="46">
        <f t="shared" si="1"/>
        <v>0.6494566347753796</v>
      </c>
      <c r="E23" s="46"/>
      <c r="F23" s="46">
        <v>637.355906</v>
      </c>
      <c r="G23" s="46">
        <f t="shared" si="2"/>
        <v>0.09616561818672871</v>
      </c>
      <c r="H23" s="46">
        <f t="shared" si="3"/>
        <v>1.3058669860206737</v>
      </c>
      <c r="I23" s="46"/>
      <c r="J23" s="46">
        <f t="shared" si="4"/>
        <v>331.867252</v>
      </c>
      <c r="K23" s="47">
        <f t="shared" si="5"/>
        <v>1.0863488632216107</v>
      </c>
      <c r="L23" s="47"/>
    </row>
    <row r="24" spans="1:12" ht="42.75" customHeight="1">
      <c r="A24" s="50" t="s">
        <v>21</v>
      </c>
      <c r="B24" s="31">
        <v>711.045504</v>
      </c>
      <c r="C24" s="46">
        <f t="shared" si="0"/>
        <v>0.1131191531401681</v>
      </c>
      <c r="D24" s="46">
        <f t="shared" si="1"/>
        <v>1.5116542436302849</v>
      </c>
      <c r="E24" s="46"/>
      <c r="F24" s="46">
        <v>822.571048</v>
      </c>
      <c r="G24" s="46">
        <f t="shared" si="2"/>
        <v>0.12411127376204982</v>
      </c>
      <c r="H24" s="46">
        <f t="shared" si="3"/>
        <v>1.6853509399183744</v>
      </c>
      <c r="I24" s="46"/>
      <c r="J24" s="46">
        <f t="shared" si="4"/>
        <v>111.52554399999997</v>
      </c>
      <c r="K24" s="47">
        <f t="shared" si="5"/>
        <v>0.15684726697885143</v>
      </c>
      <c r="L24" s="47"/>
    </row>
    <row r="25" spans="1:12" s="42" customFormat="1" ht="35.25" customHeight="1">
      <c r="A25" s="49" t="s">
        <v>22</v>
      </c>
      <c r="B25" s="52">
        <v>155.1239</v>
      </c>
      <c r="C25" s="40">
        <f t="shared" si="0"/>
        <v>0.024678426487596664</v>
      </c>
      <c r="D25" s="40">
        <f t="shared" si="1"/>
        <v>0.32978719421518193</v>
      </c>
      <c r="E25" s="40"/>
      <c r="F25" s="40">
        <v>151.807009</v>
      </c>
      <c r="G25" s="40">
        <f t="shared" si="2"/>
        <v>0.02290496522921259</v>
      </c>
      <c r="H25" s="40">
        <f t="shared" si="3"/>
        <v>0.3110346345478805</v>
      </c>
      <c r="I25" s="40"/>
      <c r="J25" s="40">
        <f t="shared" si="4"/>
        <v>-3.3168909999999983</v>
      </c>
      <c r="K25" s="41">
        <f t="shared" si="5"/>
        <v>-0.02138220480532016</v>
      </c>
      <c r="L25" s="41"/>
    </row>
    <row r="26" spans="1:12" s="42" customFormat="1" ht="17.25" customHeight="1">
      <c r="A26" s="53" t="s">
        <v>23</v>
      </c>
      <c r="B26" s="52">
        <v>132.252215</v>
      </c>
      <c r="C26" s="40">
        <f t="shared" si="0"/>
        <v>0.02103980473479154</v>
      </c>
      <c r="D26" s="40">
        <f t="shared" si="1"/>
        <v>0.281162908575616</v>
      </c>
      <c r="E26" s="40"/>
      <c r="F26" s="40">
        <v>125.290719</v>
      </c>
      <c r="G26" s="40">
        <f t="shared" si="2"/>
        <v>0.018904130851020492</v>
      </c>
      <c r="H26" s="40">
        <f t="shared" si="3"/>
        <v>0.2567058876471652</v>
      </c>
      <c r="I26" s="40"/>
      <c r="J26" s="40">
        <f t="shared" si="4"/>
        <v>-6.961496000000011</v>
      </c>
      <c r="K26" s="41">
        <f t="shared" si="5"/>
        <v>-0.05263802954075292</v>
      </c>
      <c r="L26" s="41"/>
    </row>
    <row r="27" spans="1:12" s="42" customFormat="1" ht="18" customHeight="1">
      <c r="A27" s="54" t="s">
        <v>24</v>
      </c>
      <c r="B27" s="52">
        <v>13238.660302</v>
      </c>
      <c r="C27" s="40">
        <f t="shared" si="0"/>
        <v>2.106118432151147</v>
      </c>
      <c r="D27" s="40">
        <f t="shared" si="1"/>
        <v>28.144861212002105</v>
      </c>
      <c r="E27" s="40"/>
      <c r="F27" s="40">
        <v>13825.569532999996</v>
      </c>
      <c r="G27" s="40">
        <f t="shared" si="2"/>
        <v>2.0860314126037878</v>
      </c>
      <c r="H27" s="40">
        <f t="shared" si="3"/>
        <v>28.326959311298765</v>
      </c>
      <c r="I27" s="40"/>
      <c r="J27" s="40">
        <f t="shared" si="4"/>
        <v>586.909230999996</v>
      </c>
      <c r="K27" s="41">
        <f t="shared" si="5"/>
        <v>0.044332977628509074</v>
      </c>
      <c r="L27" s="41"/>
    </row>
    <row r="28" spans="1:12" s="42" customFormat="1" ht="18.75" customHeight="1">
      <c r="A28" s="56" t="s">
        <v>25</v>
      </c>
      <c r="B28" s="52">
        <v>3866.0707909999996</v>
      </c>
      <c r="C28" s="40">
        <f t="shared" si="0"/>
        <v>0.6150473512562421</v>
      </c>
      <c r="D28" s="40">
        <f t="shared" si="1"/>
        <v>8.219111554062005</v>
      </c>
      <c r="E28" s="40"/>
      <c r="F28" s="40">
        <v>3373.5337151100002</v>
      </c>
      <c r="G28" s="40">
        <f t="shared" si="2"/>
        <v>0.5090059606152371</v>
      </c>
      <c r="H28" s="40">
        <f t="shared" si="3"/>
        <v>6.911972201587824</v>
      </c>
      <c r="I28" s="40"/>
      <c r="J28" s="40">
        <f t="shared" si="4"/>
        <v>-492.5370758899994</v>
      </c>
      <c r="K28" s="41">
        <f t="shared" si="5"/>
        <v>-0.12739991130959083</v>
      </c>
      <c r="L28" s="41"/>
    </row>
    <row r="29" spans="1:12" s="42" customFormat="1" ht="19.5" customHeight="1">
      <c r="A29" s="95" t="s">
        <v>26</v>
      </c>
      <c r="B29" s="52">
        <v>197.977423</v>
      </c>
      <c r="C29" s="40">
        <f t="shared" si="0"/>
        <v>0.03149592860745075</v>
      </c>
      <c r="D29" s="40">
        <f t="shared" si="1"/>
        <v>0.4208920665940079</v>
      </c>
      <c r="E29" s="40"/>
      <c r="F29" s="40">
        <v>201.950427</v>
      </c>
      <c r="G29" s="40">
        <f t="shared" si="2"/>
        <v>0.0304707110622253</v>
      </c>
      <c r="H29" s="40">
        <f t="shared" si="3"/>
        <v>0.41377257659251704</v>
      </c>
      <c r="I29" s="40"/>
      <c r="J29" s="40">
        <f t="shared" si="4"/>
        <v>3.973004000000003</v>
      </c>
      <c r="K29" s="41">
        <f t="shared" si="5"/>
        <v>0.020067965022456224</v>
      </c>
      <c r="L29" s="41"/>
    </row>
    <row r="30" spans="1:12" s="42" customFormat="1" ht="18" customHeight="1">
      <c r="A30" s="95" t="s">
        <v>27</v>
      </c>
      <c r="B30" s="52">
        <v>11.036</v>
      </c>
      <c r="C30" s="40">
        <f t="shared" si="0"/>
        <v>0.0017557005381963501</v>
      </c>
      <c r="D30" s="40">
        <f t="shared" si="1"/>
        <v>0.02346209369000359</v>
      </c>
      <c r="E30" s="40"/>
      <c r="F30" s="40">
        <v>97.06798</v>
      </c>
      <c r="G30" s="40">
        <f t="shared" si="2"/>
        <v>0.014645823808898728</v>
      </c>
      <c r="H30" s="40">
        <f t="shared" si="3"/>
        <v>0.19888082826005077</v>
      </c>
      <c r="I30" s="40"/>
      <c r="J30" s="40">
        <f t="shared" si="4"/>
        <v>86.03198</v>
      </c>
      <c r="K30" s="41">
        <f t="shared" si="5"/>
        <v>7.795576295759334</v>
      </c>
      <c r="L30" s="41"/>
    </row>
    <row r="31" spans="1:12" s="42" customFormat="1" ht="30" customHeight="1">
      <c r="A31" s="96" t="s">
        <v>28</v>
      </c>
      <c r="B31" s="52">
        <v>1068.112786</v>
      </c>
      <c r="C31" s="40">
        <f t="shared" si="0"/>
        <v>0.16992444665047143</v>
      </c>
      <c r="D31" s="40">
        <f t="shared" si="1"/>
        <v>2.270764974322468</v>
      </c>
      <c r="E31" s="40"/>
      <c r="F31" s="40">
        <v>878.8312399999998</v>
      </c>
      <c r="G31" s="40">
        <f t="shared" si="2"/>
        <v>0.13259993149951185</v>
      </c>
      <c r="H31" s="40">
        <f t="shared" si="3"/>
        <v>1.8006214295590306</v>
      </c>
      <c r="I31" s="40"/>
      <c r="J31" s="40">
        <f t="shared" si="4"/>
        <v>-189.28154600000016</v>
      </c>
      <c r="K31" s="41">
        <f t="shared" si="5"/>
        <v>-0.17721119761972415</v>
      </c>
      <c r="L31" s="41"/>
    </row>
    <row r="32" spans="1:12" s="42" customFormat="1" ht="17.25" customHeight="1">
      <c r="A32" s="95" t="s">
        <v>29</v>
      </c>
      <c r="B32" s="52">
        <v>0</v>
      </c>
      <c r="C32" s="40">
        <f t="shared" si="0"/>
        <v>0</v>
      </c>
      <c r="D32" s="40">
        <f t="shared" si="1"/>
        <v>0</v>
      </c>
      <c r="E32" s="40"/>
      <c r="F32" s="40">
        <v>0</v>
      </c>
      <c r="G32" s="40">
        <f t="shared" si="2"/>
        <v>0</v>
      </c>
      <c r="H32" s="40">
        <f t="shared" si="3"/>
        <v>0</v>
      </c>
      <c r="I32" s="40"/>
      <c r="J32" s="40">
        <f t="shared" si="4"/>
        <v>0</v>
      </c>
      <c r="K32" s="41"/>
      <c r="L32" s="41"/>
    </row>
    <row r="33" spans="1:12" ht="15" customHeight="1">
      <c r="A33" s="58"/>
      <c r="B33" s="52"/>
      <c r="C33" s="46">
        <f t="shared" si="0"/>
        <v>0</v>
      </c>
      <c r="D33" s="46">
        <f t="shared" si="1"/>
        <v>0</v>
      </c>
      <c r="E33" s="46"/>
      <c r="F33" s="46"/>
      <c r="G33" s="46">
        <f t="shared" si="2"/>
        <v>0</v>
      </c>
      <c r="H33" s="46">
        <f t="shared" si="3"/>
        <v>0</v>
      </c>
      <c r="I33" s="46"/>
      <c r="J33" s="46">
        <f t="shared" si="4"/>
        <v>0</v>
      </c>
      <c r="K33" s="41"/>
      <c r="L33" s="41"/>
    </row>
    <row r="34" spans="1:12" ht="14.25" customHeight="1">
      <c r="A34" s="57" t="s">
        <v>30</v>
      </c>
      <c r="B34" s="52">
        <v>-313.504036</v>
      </c>
      <c r="C34" s="59">
        <f t="shared" si="0"/>
        <v>-0.049874882632469</v>
      </c>
      <c r="D34" s="59">
        <f t="shared" si="1"/>
        <v>-0.6664970156602263</v>
      </c>
      <c r="E34" s="59"/>
      <c r="F34" s="59">
        <v>17.329429</v>
      </c>
      <c r="G34" s="59">
        <f t="shared" si="2"/>
        <v>0.002614701200569128</v>
      </c>
      <c r="H34" s="59">
        <f t="shared" si="3"/>
        <v>0.035505953588338225</v>
      </c>
      <c r="I34" s="59"/>
      <c r="J34" s="59">
        <f t="shared" si="4"/>
        <v>330.833465</v>
      </c>
      <c r="K34" s="60"/>
      <c r="L34" s="61"/>
    </row>
    <row r="35" spans="1:12" ht="9" customHeight="1">
      <c r="A35" s="38"/>
      <c r="B35" s="39"/>
      <c r="C35" s="39"/>
      <c r="D35" s="39"/>
      <c r="E35" s="40"/>
      <c r="F35" s="55"/>
      <c r="G35" s="40"/>
      <c r="H35" s="40"/>
      <c r="I35" s="40"/>
      <c r="J35" s="40"/>
      <c r="K35" s="62"/>
      <c r="L35" s="62"/>
    </row>
    <row r="36" spans="1:12" ht="12" customHeight="1">
      <c r="A36" s="63"/>
      <c r="B36" s="39"/>
      <c r="C36" s="39"/>
      <c r="D36" s="39"/>
      <c r="E36" s="40"/>
      <c r="F36" s="55"/>
      <c r="G36" s="40"/>
      <c r="H36" s="40"/>
      <c r="I36" s="40"/>
      <c r="J36" s="40"/>
      <c r="K36" s="62"/>
      <c r="L36" s="62"/>
    </row>
    <row r="37" spans="1:12" s="42" customFormat="1" ht="33" customHeight="1">
      <c r="A37" s="34" t="s">
        <v>31</v>
      </c>
      <c r="B37" s="64">
        <f>B38+B50+B51+B52+B53</f>
        <v>51226.27384999999</v>
      </c>
      <c r="C37" s="36">
        <f aca="true" t="shared" si="6" ref="C37:C54">B37/$B$10*100</f>
        <v>8.149510381319192</v>
      </c>
      <c r="D37" s="36">
        <f aca="true" t="shared" si="7" ref="D37:D54">B37/B$37*100</f>
        <v>100</v>
      </c>
      <c r="E37" s="36"/>
      <c r="F37" s="64">
        <f>F38+F50+F51+F52+F53</f>
        <v>49736.85758610999</v>
      </c>
      <c r="G37" s="36">
        <f aca="true" t="shared" si="8" ref="G37:G54">F37/$F$10*100</f>
        <v>7.504403130820843</v>
      </c>
      <c r="H37" s="36">
        <f aca="true" t="shared" si="9" ref="H37:H54">F37/F$37*100</f>
        <v>100</v>
      </c>
      <c r="I37" s="36"/>
      <c r="J37" s="36">
        <f aca="true" t="shared" si="10" ref="J37:J54">F37-B37</f>
        <v>-1489.4162638900016</v>
      </c>
      <c r="K37" s="37">
        <f aca="true" t="shared" si="11" ref="K37:K50">F37/B37-1</f>
        <v>-0.029075241120431472</v>
      </c>
      <c r="L37" s="37"/>
    </row>
    <row r="38" spans="1:12" s="42" customFormat="1" ht="19.5" customHeight="1">
      <c r="A38" s="65" t="s">
        <v>32</v>
      </c>
      <c r="B38" s="55">
        <f>B39+B40+B41+B42+B43+B49</f>
        <v>47795.792557999994</v>
      </c>
      <c r="C38" s="40">
        <f t="shared" si="6"/>
        <v>7.603760304240821</v>
      </c>
      <c r="D38" s="40">
        <f t="shared" si="7"/>
        <v>93.30327772415171</v>
      </c>
      <c r="E38" s="40"/>
      <c r="F38" s="55">
        <f>F39+F40+F41+F42+F43+F49</f>
        <v>48125.90138785999</v>
      </c>
      <c r="G38" s="40">
        <f t="shared" si="8"/>
        <v>7.261338624446827</v>
      </c>
      <c r="H38" s="40">
        <f t="shared" si="9"/>
        <v>96.76104145610539</v>
      </c>
      <c r="I38" s="40"/>
      <c r="J38" s="40">
        <f t="shared" si="10"/>
        <v>330.1088298599934</v>
      </c>
      <c r="K38" s="41">
        <f t="shared" si="11"/>
        <v>0.0069066504014847485</v>
      </c>
      <c r="L38" s="41"/>
    </row>
    <row r="39" spans="1:12" ht="19.5" customHeight="1">
      <c r="A39" s="66" t="s">
        <v>33</v>
      </c>
      <c r="B39" s="59">
        <v>11512.268670000001</v>
      </c>
      <c r="C39" s="59">
        <f t="shared" si="6"/>
        <v>1.8314694001250436</v>
      </c>
      <c r="D39" s="59">
        <f t="shared" si="7"/>
        <v>22.473367287478403</v>
      </c>
      <c r="E39" s="59"/>
      <c r="F39" s="67">
        <v>11807.468308</v>
      </c>
      <c r="G39" s="59">
        <f t="shared" si="8"/>
        <v>1.78153599640297</v>
      </c>
      <c r="H39" s="59">
        <f t="shared" si="9"/>
        <v>23.739875981424028</v>
      </c>
      <c r="I39" s="59"/>
      <c r="J39" s="59">
        <f t="shared" si="10"/>
        <v>295.19963799999823</v>
      </c>
      <c r="K39" s="68">
        <f t="shared" si="11"/>
        <v>0.02564217761606491</v>
      </c>
      <c r="L39" s="69"/>
    </row>
    <row r="40" spans="1:12" ht="17.25" customHeight="1">
      <c r="A40" s="66" t="s">
        <v>34</v>
      </c>
      <c r="B40" s="59">
        <v>7822.964303000001</v>
      </c>
      <c r="C40" s="59">
        <f t="shared" si="6"/>
        <v>1.2445435517459167</v>
      </c>
      <c r="D40" s="59">
        <f t="shared" si="7"/>
        <v>15.271390470263539</v>
      </c>
      <c r="E40" s="59"/>
      <c r="F40" s="67">
        <v>8137.682069</v>
      </c>
      <c r="G40" s="59">
        <f t="shared" si="8"/>
        <v>1.2278308232581792</v>
      </c>
      <c r="H40" s="59">
        <f t="shared" si="9"/>
        <v>16.361472083175215</v>
      </c>
      <c r="I40" s="59"/>
      <c r="J40" s="59">
        <f t="shared" si="10"/>
        <v>314.71776599999976</v>
      </c>
      <c r="K40" s="68">
        <f t="shared" si="11"/>
        <v>0.04022998876261141</v>
      </c>
      <c r="L40" s="69"/>
    </row>
    <row r="41" spans="1:12" ht="19.5" customHeight="1">
      <c r="A41" s="66" t="s">
        <v>35</v>
      </c>
      <c r="B41" s="59">
        <v>3042.3416580000003</v>
      </c>
      <c r="C41" s="59">
        <f t="shared" si="6"/>
        <v>0.48400153011306424</v>
      </c>
      <c r="D41" s="59">
        <f t="shared" si="7"/>
        <v>5.939025873536185</v>
      </c>
      <c r="E41" s="59"/>
      <c r="F41" s="67">
        <v>2421.46459711</v>
      </c>
      <c r="G41" s="59">
        <f t="shared" si="8"/>
        <v>0.3653557419115861</v>
      </c>
      <c r="H41" s="59">
        <f t="shared" si="9"/>
        <v>4.868551642848948</v>
      </c>
      <c r="I41" s="59"/>
      <c r="J41" s="59">
        <f t="shared" si="10"/>
        <v>-620.8770608900004</v>
      </c>
      <c r="K41" s="68">
        <f t="shared" si="11"/>
        <v>-0.20407867711286498</v>
      </c>
      <c r="L41" s="69"/>
    </row>
    <row r="42" spans="1:12" ht="19.5" customHeight="1">
      <c r="A42" s="66" t="s">
        <v>36</v>
      </c>
      <c r="B42" s="59">
        <v>1612.780965</v>
      </c>
      <c r="C42" s="59">
        <f t="shared" si="6"/>
        <v>0.25657488295064595</v>
      </c>
      <c r="D42" s="59">
        <f t="shared" si="7"/>
        <v>3.1483472128433956</v>
      </c>
      <c r="E42" s="59"/>
      <c r="F42" s="67">
        <v>1384.840269</v>
      </c>
      <c r="G42" s="59">
        <f t="shared" si="8"/>
        <v>0.20894765280210756</v>
      </c>
      <c r="H42" s="59">
        <f t="shared" si="9"/>
        <v>2.7843340657427147</v>
      </c>
      <c r="I42" s="59"/>
      <c r="J42" s="59">
        <f t="shared" si="10"/>
        <v>-227.9406959999999</v>
      </c>
      <c r="K42" s="68">
        <f t="shared" si="11"/>
        <v>-0.14133394487328899</v>
      </c>
      <c r="L42" s="69"/>
    </row>
    <row r="43" spans="1:12" s="42" customFormat="1" ht="19.5" customHeight="1">
      <c r="A43" s="66" t="s">
        <v>37</v>
      </c>
      <c r="B43" s="67">
        <f>B44+B45+B46+B47+B48</f>
        <v>23592.912183999997</v>
      </c>
      <c r="C43" s="59">
        <f t="shared" si="6"/>
        <v>3.7533606940076134</v>
      </c>
      <c r="D43" s="59">
        <f t="shared" si="7"/>
        <v>46.0562723204979</v>
      </c>
      <c r="E43" s="59"/>
      <c r="F43" s="67">
        <f>F44+F45+F46+F47+F48</f>
        <v>24286.392480749993</v>
      </c>
      <c r="G43" s="59">
        <f t="shared" si="8"/>
        <v>3.6643826854831767</v>
      </c>
      <c r="H43" s="59">
        <f t="shared" si="9"/>
        <v>48.829768625214584</v>
      </c>
      <c r="I43" s="59"/>
      <c r="J43" s="59">
        <f t="shared" si="10"/>
        <v>693.4802967499963</v>
      </c>
      <c r="K43" s="68">
        <f t="shared" si="11"/>
        <v>0.029393586147465678</v>
      </c>
      <c r="L43" s="68"/>
    </row>
    <row r="44" spans="1:12" ht="31.5" customHeight="1">
      <c r="A44" s="70" t="s">
        <v>38</v>
      </c>
      <c r="B44" s="46">
        <v>283.30320799999936</v>
      </c>
      <c r="C44" s="46">
        <f t="shared" si="6"/>
        <v>0.045070278611666494</v>
      </c>
      <c r="D44" s="46">
        <f t="shared" si="7"/>
        <v>0.5530427780665125</v>
      </c>
      <c r="E44" s="46"/>
      <c r="F44" s="71">
        <v>182.21582899999976</v>
      </c>
      <c r="G44" s="46">
        <f t="shared" si="8"/>
        <v>0.02749311283418503</v>
      </c>
      <c r="H44" s="46">
        <f t="shared" si="9"/>
        <v>0.36635975379933766</v>
      </c>
      <c r="I44" s="46"/>
      <c r="J44" s="46">
        <f t="shared" si="10"/>
        <v>-101.0873789999996</v>
      </c>
      <c r="K44" s="47">
        <f t="shared" si="11"/>
        <v>-0.35681692316029057</v>
      </c>
      <c r="L44" s="69"/>
    </row>
    <row r="45" spans="1:12" ht="15.75" customHeight="1">
      <c r="A45" s="72" t="s">
        <v>39</v>
      </c>
      <c r="B45" s="46">
        <v>3837.7745269999996</v>
      </c>
      <c r="C45" s="73">
        <f t="shared" si="6"/>
        <v>0.6105457414398462</v>
      </c>
      <c r="D45" s="73">
        <f t="shared" si="7"/>
        <v>7.4918088679213986</v>
      </c>
      <c r="E45" s="73"/>
      <c r="F45" s="74">
        <v>4114.89035875</v>
      </c>
      <c r="G45" s="73">
        <f t="shared" si="8"/>
        <v>0.62086343186691</v>
      </c>
      <c r="H45" s="73">
        <f t="shared" si="9"/>
        <v>8.273321955706276</v>
      </c>
      <c r="I45" s="73"/>
      <c r="J45" s="73">
        <f t="shared" si="10"/>
        <v>277.1158317500003</v>
      </c>
      <c r="K45" s="69">
        <f t="shared" si="11"/>
        <v>0.07220742901918809</v>
      </c>
      <c r="L45" s="69"/>
    </row>
    <row r="46" spans="1:12" ht="28.5" customHeight="1">
      <c r="A46" s="70" t="s">
        <v>40</v>
      </c>
      <c r="B46" s="46">
        <v>1896.7367490000001</v>
      </c>
      <c r="C46" s="46">
        <f t="shared" si="6"/>
        <v>0.30174897889054875</v>
      </c>
      <c r="D46" s="46">
        <f t="shared" si="7"/>
        <v>3.7026638996894374</v>
      </c>
      <c r="E46" s="40"/>
      <c r="F46" s="71">
        <v>1617.0069179999996</v>
      </c>
      <c r="G46" s="73">
        <f t="shared" si="8"/>
        <v>0.24397745187237177</v>
      </c>
      <c r="H46" s="46">
        <f t="shared" si="9"/>
        <v>3.251124008388461</v>
      </c>
      <c r="I46" s="46"/>
      <c r="J46" s="46">
        <f t="shared" si="10"/>
        <v>-279.72983100000056</v>
      </c>
      <c r="K46" s="69">
        <f t="shared" si="11"/>
        <v>-0.14747952300047962</v>
      </c>
      <c r="L46" s="69"/>
    </row>
    <row r="47" spans="1:12" ht="17.25" customHeight="1">
      <c r="A47" s="72" t="s">
        <v>41</v>
      </c>
      <c r="B47" s="46">
        <v>16960.785845</v>
      </c>
      <c r="C47" s="73">
        <f t="shared" si="6"/>
        <v>2.69826575174878</v>
      </c>
      <c r="D47" s="73">
        <f t="shared" si="7"/>
        <v>33.109544322244325</v>
      </c>
      <c r="E47" s="73"/>
      <c r="F47" s="74">
        <v>17671.692643999995</v>
      </c>
      <c r="G47" s="73">
        <f t="shared" si="8"/>
        <v>2.6663426690143917</v>
      </c>
      <c r="H47" s="73">
        <f t="shared" si="9"/>
        <v>35.53037626754926</v>
      </c>
      <c r="I47" s="73"/>
      <c r="J47" s="73">
        <f t="shared" si="10"/>
        <v>710.9067989999967</v>
      </c>
      <c r="K47" s="69">
        <f t="shared" si="11"/>
        <v>0.04191473234181364</v>
      </c>
      <c r="L47" s="69"/>
    </row>
    <row r="48" spans="1:12" ht="19.5" customHeight="1">
      <c r="A48" s="75" t="s">
        <v>42</v>
      </c>
      <c r="B48" s="46">
        <v>614.311855</v>
      </c>
      <c r="C48" s="46">
        <f t="shared" si="6"/>
        <v>0.09772994331677222</v>
      </c>
      <c r="D48" s="46">
        <f t="shared" si="7"/>
        <v>1.1992124525762284</v>
      </c>
      <c r="E48" s="46"/>
      <c r="F48" s="71">
        <v>700.586731</v>
      </c>
      <c r="G48" s="46">
        <f t="shared" si="8"/>
        <v>0.10570601989531797</v>
      </c>
      <c r="H48" s="46">
        <f t="shared" si="9"/>
        <v>1.4085866397712525</v>
      </c>
      <c r="I48" s="46"/>
      <c r="J48" s="46">
        <f t="shared" si="10"/>
        <v>86.27487599999995</v>
      </c>
      <c r="K48" s="47">
        <f t="shared" si="11"/>
        <v>0.14044149611926326</v>
      </c>
      <c r="L48" s="69"/>
    </row>
    <row r="49" spans="1:12" ht="31.5" customHeight="1">
      <c r="A49" s="76" t="s">
        <v>43</v>
      </c>
      <c r="B49" s="77">
        <v>212.52477799999997</v>
      </c>
      <c r="C49" s="77">
        <f t="shared" si="6"/>
        <v>0.033810245298537496</v>
      </c>
      <c r="D49" s="59">
        <f t="shared" si="7"/>
        <v>0.41487455953230534</v>
      </c>
      <c r="E49" s="59"/>
      <c r="F49" s="67">
        <v>88.05366400000003</v>
      </c>
      <c r="G49" s="59">
        <f t="shared" si="8"/>
        <v>0.013285724588808471</v>
      </c>
      <c r="H49" s="59">
        <f t="shared" si="9"/>
        <v>0.17703905769991946</v>
      </c>
      <c r="I49" s="59"/>
      <c r="J49" s="59">
        <f t="shared" si="10"/>
        <v>-124.47111399999994</v>
      </c>
      <c r="K49" s="69">
        <f t="shared" si="11"/>
        <v>-0.585678127375811</v>
      </c>
      <c r="L49" s="68"/>
    </row>
    <row r="50" spans="1:12" s="42" customFormat="1" ht="19.5" customHeight="1">
      <c r="A50" s="65" t="s">
        <v>44</v>
      </c>
      <c r="B50" s="78">
        <v>3594.94476</v>
      </c>
      <c r="C50" s="59">
        <f t="shared" si="6"/>
        <v>0.5719143213046529</v>
      </c>
      <c r="D50" s="59">
        <f t="shared" si="7"/>
        <v>7.017775234885644</v>
      </c>
      <c r="E50" s="59"/>
      <c r="F50" s="67">
        <v>1852.168476</v>
      </c>
      <c r="G50" s="59">
        <f t="shared" si="8"/>
        <v>0.2794591291988612</v>
      </c>
      <c r="H50" s="59">
        <f t="shared" si="9"/>
        <v>3.7239354593187146</v>
      </c>
      <c r="I50" s="59"/>
      <c r="J50" s="59">
        <f t="shared" si="10"/>
        <v>-1742.7762839999998</v>
      </c>
      <c r="K50" s="68">
        <f t="shared" si="11"/>
        <v>-0.4847852749759637</v>
      </c>
      <c r="L50" s="68"/>
    </row>
    <row r="51" spans="1:12" ht="19.5" customHeight="1">
      <c r="A51" s="65" t="s">
        <v>29</v>
      </c>
      <c r="B51" s="78">
        <v>0</v>
      </c>
      <c r="C51" s="59">
        <f t="shared" si="6"/>
        <v>0</v>
      </c>
      <c r="D51" s="59">
        <f t="shared" si="7"/>
        <v>0</v>
      </c>
      <c r="E51" s="59"/>
      <c r="F51" s="67">
        <v>0</v>
      </c>
      <c r="G51" s="59">
        <f t="shared" si="8"/>
        <v>0</v>
      </c>
      <c r="H51" s="59">
        <f t="shared" si="9"/>
        <v>0</v>
      </c>
      <c r="I51" s="59"/>
      <c r="J51" s="59">
        <f t="shared" si="10"/>
        <v>0</v>
      </c>
      <c r="K51" s="68"/>
      <c r="L51" s="68"/>
    </row>
    <row r="52" spans="1:12" s="42" customFormat="1" ht="32.25" customHeight="1">
      <c r="A52" s="79" t="s">
        <v>45</v>
      </c>
      <c r="B52" s="77">
        <v>-164.463468</v>
      </c>
      <c r="C52" s="59">
        <f t="shared" si="6"/>
        <v>-0.026164244226281098</v>
      </c>
      <c r="D52" s="59">
        <f t="shared" si="7"/>
        <v>-0.32105295903734765</v>
      </c>
      <c r="E52" s="59"/>
      <c r="F52" s="67">
        <v>-241.21227775000003</v>
      </c>
      <c r="G52" s="59">
        <f t="shared" si="8"/>
        <v>-0.036394622824845464</v>
      </c>
      <c r="H52" s="59">
        <f t="shared" si="9"/>
        <v>-0.4849769154241127</v>
      </c>
      <c r="I52" s="59"/>
      <c r="J52" s="59">
        <f t="shared" si="10"/>
        <v>-76.74880975000002</v>
      </c>
      <c r="K52" s="68">
        <f>F52/B52-1</f>
        <v>0.4666617497692558</v>
      </c>
      <c r="L52" s="68"/>
    </row>
    <row r="53" spans="1:12" s="42" customFormat="1" ht="15.75">
      <c r="A53" s="80"/>
      <c r="B53" s="81"/>
      <c r="C53" s="40">
        <f t="shared" si="6"/>
        <v>0</v>
      </c>
      <c r="D53" s="40">
        <f t="shared" si="7"/>
        <v>0</v>
      </c>
      <c r="E53" s="40"/>
      <c r="F53" s="55">
        <v>0</v>
      </c>
      <c r="G53" s="40">
        <f t="shared" si="8"/>
        <v>0</v>
      </c>
      <c r="H53" s="40">
        <f t="shared" si="9"/>
        <v>0</v>
      </c>
      <c r="I53" s="40"/>
      <c r="J53" s="40">
        <f t="shared" si="10"/>
        <v>0</v>
      </c>
      <c r="K53" s="41"/>
      <c r="L53" s="68"/>
    </row>
    <row r="54" spans="1:12" s="26" customFormat="1" ht="21" customHeight="1" thickBot="1">
      <c r="A54" s="82" t="s">
        <v>46</v>
      </c>
      <c r="B54" s="83">
        <f>B12-B37</f>
        <v>-4188.698491999996</v>
      </c>
      <c r="C54" s="84">
        <f t="shared" si="6"/>
        <v>-0.6663737039458711</v>
      </c>
      <c r="D54" s="83">
        <f t="shared" si="7"/>
        <v>-8.17685569765484</v>
      </c>
      <c r="E54" s="85"/>
      <c r="F54" s="86">
        <f>F12-F37</f>
        <v>-929.7499079999834</v>
      </c>
      <c r="G54" s="87">
        <f t="shared" si="8"/>
        <v>-0.14028264870565513</v>
      </c>
      <c r="H54" s="88">
        <f t="shared" si="9"/>
        <v>-1.869337857524064</v>
      </c>
      <c r="I54" s="85"/>
      <c r="J54" s="83">
        <f t="shared" si="10"/>
        <v>3258.9485840000125</v>
      </c>
      <c r="K54" s="89">
        <f>F54/B54-1</f>
        <v>-0.7780336995427781</v>
      </c>
      <c r="L54" s="89"/>
    </row>
    <row r="55" spans="1:11" ht="1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</row>
    <row r="56" spans="1:10" ht="19.5" customHeight="1">
      <c r="A56" s="91"/>
      <c r="B56" s="91"/>
      <c r="C56" s="91"/>
      <c r="D56" s="91"/>
      <c r="E56" s="91"/>
      <c r="F56" s="90"/>
      <c r="G56" s="90"/>
      <c r="H56" s="90"/>
      <c r="I56" s="90"/>
      <c r="J56" s="90"/>
    </row>
    <row r="57" spans="1:10" ht="19.5" customHeight="1">
      <c r="A57" s="91"/>
      <c r="B57" s="91"/>
      <c r="C57" s="91"/>
      <c r="D57" s="91"/>
      <c r="E57" s="91"/>
      <c r="F57" s="92"/>
      <c r="H57" s="90"/>
      <c r="I57" s="90"/>
      <c r="J57" s="90"/>
    </row>
    <row r="58" spans="4:10" ht="19.5" customHeight="1">
      <c r="D58" s="93"/>
      <c r="E58" s="93"/>
      <c r="F58" s="93"/>
      <c r="H58" s="90"/>
      <c r="I58" s="90"/>
      <c r="J58" s="90"/>
    </row>
    <row r="59" spans="6:12" ht="19.5" customHeight="1">
      <c r="F59" s="90"/>
      <c r="G59" s="90"/>
      <c r="H59" s="90"/>
      <c r="I59" s="90"/>
      <c r="J59" s="90"/>
      <c r="K59" s="94"/>
      <c r="L59" s="94"/>
    </row>
    <row r="60" spans="6:10" ht="19.5" customHeight="1">
      <c r="F60" s="90"/>
      <c r="G60" s="90"/>
      <c r="H60" s="90"/>
      <c r="I60" s="90"/>
      <c r="J60" s="90"/>
    </row>
    <row r="61" spans="6:10" ht="19.5" customHeight="1">
      <c r="F61" s="90"/>
      <c r="G61" s="90"/>
      <c r="H61" s="90"/>
      <c r="I61" s="90"/>
      <c r="J61" s="90"/>
    </row>
    <row r="62" spans="6:10" ht="19.5" customHeight="1">
      <c r="F62" s="90"/>
      <c r="G62" s="90"/>
      <c r="H62" s="90"/>
      <c r="I62" s="90"/>
      <c r="J62" s="90"/>
    </row>
    <row r="63" spans="6:10" ht="19.5" customHeight="1">
      <c r="F63" s="90"/>
      <c r="G63" s="90"/>
      <c r="H63" s="90"/>
      <c r="I63" s="90"/>
      <c r="J63" s="90"/>
    </row>
    <row r="64" spans="6:10" ht="19.5" customHeight="1">
      <c r="F64" s="90"/>
      <c r="G64" s="90"/>
      <c r="H64" s="90"/>
      <c r="I64" s="90"/>
      <c r="J64" s="90"/>
    </row>
    <row r="65" spans="6:10" ht="19.5" customHeight="1">
      <c r="F65" s="90"/>
      <c r="G65" s="90"/>
      <c r="H65" s="90"/>
      <c r="I65" s="90"/>
      <c r="J65" s="90"/>
    </row>
    <row r="66" spans="6:10" ht="19.5" customHeight="1">
      <c r="F66" s="90"/>
      <c r="G66" s="90"/>
      <c r="H66" s="90"/>
      <c r="I66" s="90"/>
      <c r="J66" s="90"/>
    </row>
    <row r="67" spans="6:10" ht="19.5" customHeight="1">
      <c r="F67" s="90"/>
      <c r="G67" s="90"/>
      <c r="H67" s="90"/>
      <c r="I67" s="90"/>
      <c r="J67" s="90"/>
    </row>
    <row r="68" spans="6:10" ht="19.5" customHeight="1">
      <c r="F68" s="90"/>
      <c r="G68" s="90"/>
      <c r="H68" s="90"/>
      <c r="I68" s="90"/>
      <c r="J68" s="90"/>
    </row>
    <row r="69" spans="6:10" ht="19.5" customHeight="1">
      <c r="F69" s="90"/>
      <c r="G69" s="90"/>
      <c r="H69" s="90"/>
      <c r="I69" s="90"/>
      <c r="J69" s="90"/>
    </row>
    <row r="70" spans="6:10" ht="19.5" customHeight="1">
      <c r="F70" s="90"/>
      <c r="G70" s="90"/>
      <c r="H70" s="90"/>
      <c r="I70" s="90"/>
      <c r="J70" s="90"/>
    </row>
    <row r="71" spans="6:10" ht="19.5" customHeight="1">
      <c r="F71" s="90"/>
      <c r="G71" s="90"/>
      <c r="H71" s="90"/>
      <c r="I71" s="90"/>
      <c r="J71" s="90"/>
    </row>
    <row r="72" spans="6:10" ht="19.5" customHeight="1">
      <c r="F72" s="90"/>
      <c r="G72" s="90"/>
      <c r="H72" s="90"/>
      <c r="I72" s="90"/>
      <c r="J72" s="90"/>
    </row>
    <row r="73" spans="6:10" ht="19.5" customHeight="1">
      <c r="F73" s="90"/>
      <c r="G73" s="90"/>
      <c r="H73" s="90"/>
      <c r="I73" s="90"/>
      <c r="J73" s="90"/>
    </row>
    <row r="74" spans="6:10" ht="19.5" customHeight="1">
      <c r="F74" s="90"/>
      <c r="G74" s="90"/>
      <c r="H74" s="90"/>
      <c r="I74" s="90"/>
      <c r="J74" s="90"/>
    </row>
    <row r="75" spans="6:10" ht="19.5" customHeight="1">
      <c r="F75" s="90"/>
      <c r="G75" s="90"/>
      <c r="H75" s="90"/>
      <c r="I75" s="90"/>
      <c r="J75" s="90"/>
    </row>
    <row r="76" spans="6:10" ht="19.5" customHeight="1">
      <c r="F76" s="90"/>
      <c r="G76" s="90"/>
      <c r="H76" s="90"/>
      <c r="I76" s="90"/>
      <c r="J76" s="90"/>
    </row>
    <row r="77" spans="6:10" ht="19.5" customHeight="1">
      <c r="F77" s="90"/>
      <c r="G77" s="90"/>
      <c r="H77" s="90"/>
      <c r="I77" s="90"/>
      <c r="J77" s="90"/>
    </row>
    <row r="78" spans="6:10" ht="19.5" customHeight="1">
      <c r="F78" s="90"/>
      <c r="G78" s="90"/>
      <c r="H78" s="90"/>
      <c r="I78" s="90"/>
      <c r="J78" s="90"/>
    </row>
    <row r="79" spans="6:10" ht="19.5" customHeight="1">
      <c r="F79" s="90"/>
      <c r="G79" s="90"/>
      <c r="H79" s="90"/>
      <c r="I79" s="90"/>
      <c r="J79" s="90"/>
    </row>
    <row r="80" spans="6:10" ht="19.5" customHeight="1">
      <c r="F80" s="90"/>
      <c r="G80" s="90"/>
      <c r="H80" s="90"/>
      <c r="I80" s="90"/>
      <c r="J80" s="90"/>
    </row>
    <row r="81" spans="6:10" ht="19.5" customHeight="1">
      <c r="F81" s="90"/>
      <c r="G81" s="90"/>
      <c r="H81" s="90"/>
      <c r="I81" s="90"/>
      <c r="J81" s="90"/>
    </row>
    <row r="82" spans="6:10" ht="19.5" customHeight="1">
      <c r="F82" s="90"/>
      <c r="G82" s="90"/>
      <c r="H82" s="90"/>
      <c r="I82" s="90"/>
      <c r="J82" s="90"/>
    </row>
    <row r="83" spans="6:10" ht="19.5" customHeight="1">
      <c r="F83" s="90"/>
      <c r="G83" s="90"/>
      <c r="H83" s="90"/>
      <c r="I83" s="90"/>
      <c r="J83" s="90"/>
    </row>
    <row r="84" spans="6:10" ht="19.5" customHeight="1">
      <c r="F84" s="90"/>
      <c r="G84" s="90"/>
      <c r="H84" s="90"/>
      <c r="I84" s="90"/>
      <c r="J84" s="90"/>
    </row>
    <row r="85" spans="6:10" ht="19.5" customHeight="1">
      <c r="F85" s="90"/>
      <c r="G85" s="90"/>
      <c r="H85" s="90"/>
      <c r="I85" s="90"/>
      <c r="J85" s="90"/>
    </row>
    <row r="86" spans="6:10" ht="19.5" customHeight="1">
      <c r="F86" s="90"/>
      <c r="G86" s="90"/>
      <c r="H86" s="90"/>
      <c r="I86" s="90"/>
      <c r="J86" s="90"/>
    </row>
    <row r="87" spans="6:10" ht="19.5" customHeight="1">
      <c r="F87" s="90"/>
      <c r="G87" s="90"/>
      <c r="H87" s="90"/>
      <c r="I87" s="90"/>
      <c r="J87" s="90"/>
    </row>
    <row r="88" spans="6:10" ht="19.5" customHeight="1">
      <c r="F88" s="90"/>
      <c r="G88" s="90"/>
      <c r="H88" s="90"/>
      <c r="I88" s="90"/>
      <c r="J88" s="90"/>
    </row>
    <row r="89" spans="6:10" ht="19.5" customHeight="1">
      <c r="F89" s="90"/>
      <c r="G89" s="90"/>
      <c r="H89" s="90"/>
      <c r="I89" s="90"/>
      <c r="J89" s="90"/>
    </row>
    <row r="90" spans="6:10" ht="19.5" customHeight="1">
      <c r="F90" s="90"/>
      <c r="G90" s="90"/>
      <c r="H90" s="90"/>
      <c r="I90" s="90"/>
      <c r="J90" s="90"/>
    </row>
    <row r="91" spans="6:10" ht="19.5" customHeight="1">
      <c r="F91" s="90"/>
      <c r="G91" s="90"/>
      <c r="H91" s="90"/>
      <c r="I91" s="90"/>
      <c r="J91" s="90"/>
    </row>
    <row r="92" spans="6:10" ht="19.5" customHeight="1">
      <c r="F92" s="90"/>
      <c r="G92" s="90"/>
      <c r="H92" s="90"/>
      <c r="I92" s="90"/>
      <c r="J92" s="90"/>
    </row>
    <row r="93" spans="6:10" ht="19.5" customHeight="1">
      <c r="F93" s="90"/>
      <c r="G93" s="90"/>
      <c r="H93" s="90"/>
      <c r="I93" s="90"/>
      <c r="J93" s="90"/>
    </row>
    <row r="94" spans="6:10" ht="19.5" customHeight="1">
      <c r="F94" s="90"/>
      <c r="G94" s="90"/>
      <c r="H94" s="90"/>
      <c r="I94" s="90"/>
      <c r="J94" s="90"/>
    </row>
    <row r="95" spans="6:10" ht="19.5" customHeight="1">
      <c r="F95" s="90"/>
      <c r="G95" s="90"/>
      <c r="H95" s="90"/>
      <c r="I95" s="90"/>
      <c r="J95" s="90"/>
    </row>
    <row r="96" spans="6:10" ht="19.5" customHeight="1">
      <c r="F96" s="90"/>
      <c r="G96" s="90"/>
      <c r="H96" s="90"/>
      <c r="I96" s="90"/>
      <c r="J96" s="90"/>
    </row>
    <row r="97" spans="6:10" ht="19.5" customHeight="1">
      <c r="F97" s="90"/>
      <c r="G97" s="90"/>
      <c r="H97" s="90"/>
      <c r="I97" s="90"/>
      <c r="J97" s="90"/>
    </row>
    <row r="98" spans="6:10" ht="19.5" customHeight="1">
      <c r="F98" s="90"/>
      <c r="G98" s="90"/>
      <c r="H98" s="90"/>
      <c r="I98" s="90"/>
      <c r="J98" s="90"/>
    </row>
    <row r="99" spans="6:10" ht="19.5" customHeight="1">
      <c r="F99" s="90"/>
      <c r="G99" s="90"/>
      <c r="H99" s="90"/>
      <c r="I99" s="90"/>
      <c r="J99" s="90"/>
    </row>
    <row r="100" spans="6:10" ht="19.5" customHeight="1">
      <c r="F100" s="90"/>
      <c r="G100" s="90"/>
      <c r="H100" s="90"/>
      <c r="I100" s="90"/>
      <c r="J100" s="90"/>
    </row>
    <row r="101" spans="6:10" ht="19.5" customHeight="1">
      <c r="F101" s="90"/>
      <c r="G101" s="90"/>
      <c r="H101" s="90"/>
      <c r="I101" s="90"/>
      <c r="J101" s="90"/>
    </row>
    <row r="102" spans="6:10" ht="19.5" customHeight="1">
      <c r="F102" s="90"/>
      <c r="G102" s="90"/>
      <c r="H102" s="90"/>
      <c r="I102" s="90"/>
      <c r="J102" s="90"/>
    </row>
    <row r="103" spans="6:10" ht="19.5" customHeight="1">
      <c r="F103" s="90"/>
      <c r="G103" s="90"/>
      <c r="H103" s="90"/>
      <c r="I103" s="90"/>
      <c r="J103" s="90"/>
    </row>
    <row r="104" spans="6:10" ht="19.5" customHeight="1">
      <c r="F104" s="90"/>
      <c r="G104" s="90"/>
      <c r="H104" s="90"/>
      <c r="I104" s="90"/>
      <c r="J104" s="90"/>
    </row>
    <row r="105" spans="6:10" ht="19.5" customHeight="1">
      <c r="F105" s="90"/>
      <c r="G105" s="90"/>
      <c r="H105" s="90"/>
      <c r="I105" s="90"/>
      <c r="J105" s="90"/>
    </row>
    <row r="106" spans="6:10" ht="19.5" customHeight="1">
      <c r="F106" s="90"/>
      <c r="G106" s="90"/>
      <c r="H106" s="90"/>
      <c r="I106" s="90"/>
      <c r="J106" s="90"/>
    </row>
    <row r="107" spans="6:10" ht="19.5" customHeight="1">
      <c r="F107" s="90"/>
      <c r="G107" s="90"/>
      <c r="H107" s="90"/>
      <c r="I107" s="90"/>
      <c r="J107" s="90"/>
    </row>
    <row r="108" spans="6:10" ht="19.5" customHeight="1">
      <c r="F108" s="90"/>
      <c r="G108" s="90"/>
      <c r="H108" s="90"/>
      <c r="I108" s="90"/>
      <c r="J108" s="90"/>
    </row>
    <row r="109" spans="6:10" ht="19.5" customHeight="1">
      <c r="F109" s="90"/>
      <c r="G109" s="90"/>
      <c r="H109" s="90"/>
      <c r="I109" s="90"/>
      <c r="J109" s="90"/>
    </row>
    <row r="110" spans="6:10" ht="19.5" customHeight="1">
      <c r="F110" s="90"/>
      <c r="G110" s="90"/>
      <c r="H110" s="90"/>
      <c r="I110" s="90"/>
      <c r="J110" s="90"/>
    </row>
    <row r="111" spans="6:10" ht="19.5" customHeight="1">
      <c r="F111" s="90"/>
      <c r="G111" s="90"/>
      <c r="H111" s="90"/>
      <c r="I111" s="90"/>
      <c r="J111" s="90"/>
    </row>
    <row r="112" spans="6:10" ht="19.5" customHeight="1">
      <c r="F112" s="90"/>
      <c r="G112" s="90"/>
      <c r="H112" s="90"/>
      <c r="I112" s="90"/>
      <c r="J112" s="90"/>
    </row>
    <row r="113" spans="6:10" ht="19.5" customHeight="1">
      <c r="F113" s="90"/>
      <c r="G113" s="90"/>
      <c r="H113" s="90"/>
      <c r="I113" s="90"/>
      <c r="J113" s="90"/>
    </row>
    <row r="114" spans="6:10" ht="19.5" customHeight="1">
      <c r="F114" s="90"/>
      <c r="G114" s="90"/>
      <c r="H114" s="90"/>
      <c r="I114" s="90"/>
      <c r="J114" s="90"/>
    </row>
    <row r="115" spans="6:10" ht="19.5" customHeight="1">
      <c r="F115" s="90"/>
      <c r="G115" s="90"/>
      <c r="H115" s="90"/>
      <c r="I115" s="90"/>
      <c r="J115" s="90"/>
    </row>
    <row r="116" spans="6:10" ht="19.5" customHeight="1">
      <c r="F116" s="90"/>
      <c r="G116" s="90"/>
      <c r="H116" s="90"/>
      <c r="I116" s="90"/>
      <c r="J116" s="90"/>
    </row>
    <row r="117" spans="6:10" ht="19.5" customHeight="1">
      <c r="F117" s="90"/>
      <c r="G117" s="90"/>
      <c r="H117" s="90"/>
      <c r="I117" s="90"/>
      <c r="J117" s="90"/>
    </row>
    <row r="118" spans="6:10" ht="19.5" customHeight="1">
      <c r="F118" s="90"/>
      <c r="G118" s="90"/>
      <c r="H118" s="90"/>
      <c r="I118" s="90"/>
      <c r="J118" s="90"/>
    </row>
    <row r="119" spans="6:10" ht="19.5" customHeight="1">
      <c r="F119" s="90"/>
      <c r="G119" s="90"/>
      <c r="H119" s="90"/>
      <c r="I119" s="90"/>
      <c r="J119" s="90"/>
    </row>
    <row r="120" spans="6:10" ht="19.5" customHeight="1">
      <c r="F120" s="90"/>
      <c r="G120" s="90"/>
      <c r="H120" s="90"/>
      <c r="I120" s="90"/>
      <c r="J120" s="90"/>
    </row>
    <row r="121" spans="6:10" ht="19.5" customHeight="1">
      <c r="F121" s="90"/>
      <c r="G121" s="90"/>
      <c r="H121" s="90"/>
      <c r="I121" s="90"/>
      <c r="J121" s="90"/>
    </row>
    <row r="122" spans="6:10" ht="19.5" customHeight="1">
      <c r="F122" s="90"/>
      <c r="G122" s="90"/>
      <c r="H122" s="90"/>
      <c r="I122" s="90"/>
      <c r="J122" s="90"/>
    </row>
    <row r="123" spans="6:10" ht="19.5" customHeight="1">
      <c r="F123" s="90"/>
      <c r="G123" s="90"/>
      <c r="H123" s="90"/>
      <c r="I123" s="90"/>
      <c r="J123" s="90"/>
    </row>
    <row r="124" spans="6:10" ht="19.5" customHeight="1">
      <c r="F124" s="90"/>
      <c r="G124" s="90"/>
      <c r="H124" s="90"/>
      <c r="I124" s="90"/>
      <c r="J124" s="90"/>
    </row>
    <row r="125" spans="6:10" ht="19.5" customHeight="1">
      <c r="F125" s="90"/>
      <c r="G125" s="90"/>
      <c r="H125" s="90"/>
      <c r="I125" s="90"/>
      <c r="J125" s="90"/>
    </row>
    <row r="126" spans="6:10" ht="19.5" customHeight="1">
      <c r="F126" s="90"/>
      <c r="G126" s="90"/>
      <c r="H126" s="90"/>
      <c r="I126" s="90"/>
      <c r="J126" s="90"/>
    </row>
    <row r="127" spans="6:10" ht="19.5" customHeight="1">
      <c r="F127" s="90"/>
      <c r="G127" s="90"/>
      <c r="H127" s="90"/>
      <c r="I127" s="90"/>
      <c r="J127" s="90"/>
    </row>
    <row r="128" spans="6:10" ht="19.5" customHeight="1">
      <c r="F128" s="90"/>
      <c r="G128" s="90"/>
      <c r="H128" s="90"/>
      <c r="I128" s="90"/>
      <c r="J128" s="90"/>
    </row>
    <row r="129" spans="6:10" ht="19.5" customHeight="1">
      <c r="F129" s="90"/>
      <c r="G129" s="90"/>
      <c r="H129" s="90"/>
      <c r="I129" s="90"/>
      <c r="J129" s="90"/>
    </row>
    <row r="130" spans="6:10" ht="19.5" customHeight="1">
      <c r="F130" s="90"/>
      <c r="G130" s="90"/>
      <c r="H130" s="90"/>
      <c r="I130" s="90"/>
      <c r="J130" s="90"/>
    </row>
    <row r="131" spans="6:10" ht="19.5" customHeight="1">
      <c r="F131" s="90"/>
      <c r="G131" s="90"/>
      <c r="H131" s="90"/>
      <c r="I131" s="90"/>
      <c r="J131" s="90"/>
    </row>
    <row r="132" spans="6:10" ht="19.5" customHeight="1">
      <c r="F132" s="90"/>
      <c r="G132" s="90"/>
      <c r="H132" s="90"/>
      <c r="I132" s="90"/>
      <c r="J132" s="90"/>
    </row>
    <row r="133" spans="6:10" ht="19.5" customHeight="1">
      <c r="F133" s="90"/>
      <c r="G133" s="90"/>
      <c r="H133" s="90"/>
      <c r="I133" s="90"/>
      <c r="J133" s="90"/>
    </row>
    <row r="134" spans="6:10" ht="19.5" customHeight="1">
      <c r="F134" s="90"/>
      <c r="G134" s="90"/>
      <c r="H134" s="90"/>
      <c r="I134" s="90"/>
      <c r="J134" s="90"/>
    </row>
    <row r="135" spans="6:10" ht="19.5" customHeight="1">
      <c r="F135" s="90"/>
      <c r="G135" s="90"/>
      <c r="H135" s="90"/>
      <c r="I135" s="90"/>
      <c r="J135" s="90"/>
    </row>
    <row r="136" spans="6:10" ht="19.5" customHeight="1">
      <c r="F136" s="90"/>
      <c r="G136" s="90"/>
      <c r="H136" s="90"/>
      <c r="I136" s="90"/>
      <c r="J136" s="90"/>
    </row>
    <row r="137" spans="6:10" ht="19.5" customHeight="1">
      <c r="F137" s="90"/>
      <c r="G137" s="90"/>
      <c r="H137" s="90"/>
      <c r="I137" s="90"/>
      <c r="J137" s="90"/>
    </row>
    <row r="138" spans="6:10" ht="19.5" customHeight="1">
      <c r="F138" s="90"/>
      <c r="G138" s="90"/>
      <c r="H138" s="90"/>
      <c r="I138" s="90"/>
      <c r="J138" s="90"/>
    </row>
    <row r="139" spans="6:10" ht="19.5" customHeight="1">
      <c r="F139" s="90"/>
      <c r="G139" s="90"/>
      <c r="H139" s="90"/>
      <c r="I139" s="90"/>
      <c r="J139" s="90"/>
    </row>
    <row r="140" spans="6:10" ht="19.5" customHeight="1">
      <c r="F140" s="90"/>
      <c r="G140" s="90"/>
      <c r="H140" s="90"/>
      <c r="I140" s="90"/>
      <c r="J140" s="90"/>
    </row>
    <row r="141" spans="6:10" ht="19.5" customHeight="1">
      <c r="F141" s="90"/>
      <c r="G141" s="90"/>
      <c r="H141" s="90"/>
      <c r="I141" s="90"/>
      <c r="J141" s="90"/>
    </row>
    <row r="142" spans="6:10" ht="19.5" customHeight="1">
      <c r="F142" s="90"/>
      <c r="G142" s="90"/>
      <c r="H142" s="90"/>
      <c r="I142" s="90"/>
      <c r="J142" s="90"/>
    </row>
    <row r="143" spans="6:10" ht="19.5" customHeight="1">
      <c r="F143" s="90"/>
      <c r="G143" s="90"/>
      <c r="H143" s="90"/>
      <c r="I143" s="90"/>
      <c r="J143" s="90"/>
    </row>
    <row r="144" spans="6:10" ht="19.5" customHeight="1">
      <c r="F144" s="90"/>
      <c r="G144" s="90"/>
      <c r="H144" s="90"/>
      <c r="I144" s="90"/>
      <c r="J144" s="90"/>
    </row>
    <row r="145" spans="6:10" ht="19.5" customHeight="1">
      <c r="F145" s="90"/>
      <c r="G145" s="90"/>
      <c r="H145" s="90"/>
      <c r="I145" s="90"/>
      <c r="J145" s="90"/>
    </row>
    <row r="146" spans="6:10" ht="19.5" customHeight="1">
      <c r="F146" s="90"/>
      <c r="G146" s="90"/>
      <c r="H146" s="90"/>
      <c r="I146" s="90"/>
      <c r="J146" s="90"/>
    </row>
    <row r="147" spans="6:10" ht="19.5" customHeight="1">
      <c r="F147" s="90"/>
      <c r="G147" s="90"/>
      <c r="H147" s="90"/>
      <c r="I147" s="90"/>
      <c r="J147" s="90"/>
    </row>
    <row r="148" spans="6:10" ht="19.5" customHeight="1">
      <c r="F148" s="90"/>
      <c r="G148" s="90"/>
      <c r="H148" s="90"/>
      <c r="I148" s="90"/>
      <c r="J148" s="90"/>
    </row>
    <row r="149" spans="6:10" ht="19.5" customHeight="1">
      <c r="F149" s="90"/>
      <c r="G149" s="90"/>
      <c r="H149" s="90"/>
      <c r="I149" s="90"/>
      <c r="J149" s="90"/>
    </row>
    <row r="150" spans="6:10" ht="19.5" customHeight="1">
      <c r="F150" s="90"/>
      <c r="G150" s="90"/>
      <c r="H150" s="90"/>
      <c r="I150" s="90"/>
      <c r="J150" s="90"/>
    </row>
    <row r="151" spans="6:10" ht="19.5" customHeight="1">
      <c r="F151" s="90"/>
      <c r="G151" s="90"/>
      <c r="H151" s="90"/>
      <c r="I151" s="90"/>
      <c r="J151" s="90"/>
    </row>
    <row r="152" spans="6:10" ht="19.5" customHeight="1">
      <c r="F152" s="90"/>
      <c r="G152" s="90"/>
      <c r="H152" s="90"/>
      <c r="I152" s="90"/>
      <c r="J152" s="90"/>
    </row>
    <row r="153" spans="6:10" ht="19.5" customHeight="1">
      <c r="F153" s="90"/>
      <c r="G153" s="90"/>
      <c r="H153" s="90"/>
      <c r="I153" s="90"/>
      <c r="J153" s="90"/>
    </row>
    <row r="154" spans="6:10" ht="19.5" customHeight="1">
      <c r="F154" s="90"/>
      <c r="G154" s="90"/>
      <c r="H154" s="90"/>
      <c r="I154" s="90"/>
      <c r="J154" s="90"/>
    </row>
    <row r="155" spans="6:10" ht="19.5" customHeight="1">
      <c r="F155" s="90"/>
      <c r="G155" s="90"/>
      <c r="H155" s="90"/>
      <c r="I155" s="90"/>
      <c r="J155" s="90"/>
    </row>
    <row r="156" spans="6:10" ht="19.5" customHeight="1">
      <c r="F156" s="90"/>
      <c r="G156" s="90"/>
      <c r="H156" s="90"/>
      <c r="I156" s="90"/>
      <c r="J156" s="90"/>
    </row>
    <row r="157" spans="6:10" ht="19.5" customHeight="1">
      <c r="F157" s="90"/>
      <c r="G157" s="90"/>
      <c r="H157" s="90"/>
      <c r="I157" s="90"/>
      <c r="J157" s="90"/>
    </row>
    <row r="158" spans="6:10" ht="19.5" customHeight="1">
      <c r="F158" s="90"/>
      <c r="G158" s="90"/>
      <c r="H158" s="90"/>
      <c r="I158" s="90"/>
      <c r="J158" s="90"/>
    </row>
    <row r="159" spans="6:10" ht="19.5" customHeight="1">
      <c r="F159" s="90"/>
      <c r="G159" s="90"/>
      <c r="H159" s="90"/>
      <c r="I159" s="90"/>
      <c r="J159" s="90"/>
    </row>
    <row r="160" spans="6:10" ht="19.5" customHeight="1">
      <c r="F160" s="90"/>
      <c r="G160" s="90"/>
      <c r="H160" s="90"/>
      <c r="I160" s="90"/>
      <c r="J160" s="90"/>
    </row>
    <row r="161" spans="6:10" ht="19.5" customHeight="1">
      <c r="F161" s="90"/>
      <c r="G161" s="90"/>
      <c r="H161" s="90"/>
      <c r="I161" s="90"/>
      <c r="J161" s="90"/>
    </row>
    <row r="162" spans="6:10" ht="19.5" customHeight="1">
      <c r="F162" s="90"/>
      <c r="G162" s="90"/>
      <c r="H162" s="90"/>
      <c r="I162" s="90"/>
      <c r="J162" s="90"/>
    </row>
    <row r="163" spans="6:10" ht="19.5" customHeight="1">
      <c r="F163" s="90"/>
      <c r="G163" s="90"/>
      <c r="H163" s="90"/>
      <c r="I163" s="90"/>
      <c r="J163" s="90"/>
    </row>
    <row r="164" spans="6:10" ht="19.5" customHeight="1">
      <c r="F164" s="90"/>
      <c r="G164" s="90"/>
      <c r="H164" s="90"/>
      <c r="I164" s="90"/>
      <c r="J164" s="90"/>
    </row>
    <row r="165" spans="6:10" ht="19.5" customHeight="1">
      <c r="F165" s="90"/>
      <c r="G165" s="90"/>
      <c r="H165" s="90"/>
      <c r="I165" s="90"/>
      <c r="J165" s="90"/>
    </row>
    <row r="166" spans="6:10" ht="19.5" customHeight="1">
      <c r="F166" s="90"/>
      <c r="G166" s="90"/>
      <c r="H166" s="90"/>
      <c r="I166" s="90"/>
      <c r="J166" s="90"/>
    </row>
    <row r="167" spans="6:10" ht="19.5" customHeight="1">
      <c r="F167" s="90"/>
      <c r="G167" s="90"/>
      <c r="H167" s="90"/>
      <c r="I167" s="90"/>
      <c r="J167" s="90"/>
    </row>
    <row r="168" spans="6:10" ht="19.5" customHeight="1">
      <c r="F168" s="90"/>
      <c r="G168" s="90"/>
      <c r="H168" s="90"/>
      <c r="I168" s="90"/>
      <c r="J168" s="90"/>
    </row>
    <row r="169" spans="6:10" ht="19.5" customHeight="1">
      <c r="F169" s="90"/>
      <c r="G169" s="90"/>
      <c r="H169" s="90"/>
      <c r="I169" s="90"/>
      <c r="J169" s="90"/>
    </row>
    <row r="170" spans="6:10" ht="19.5" customHeight="1">
      <c r="F170" s="90"/>
      <c r="G170" s="90"/>
      <c r="H170" s="90"/>
      <c r="I170" s="90"/>
      <c r="J170" s="90"/>
    </row>
    <row r="171" spans="6:10" ht="19.5" customHeight="1">
      <c r="F171" s="90"/>
      <c r="G171" s="90"/>
      <c r="H171" s="90"/>
      <c r="I171" s="90"/>
      <c r="J171" s="90"/>
    </row>
    <row r="172" spans="6:10" ht="19.5" customHeight="1">
      <c r="F172" s="90"/>
      <c r="G172" s="90"/>
      <c r="H172" s="90"/>
      <c r="I172" s="90"/>
      <c r="J172" s="90"/>
    </row>
    <row r="173" spans="6:10" ht="19.5" customHeight="1">
      <c r="F173" s="90"/>
      <c r="G173" s="90"/>
      <c r="H173" s="90"/>
      <c r="I173" s="90"/>
      <c r="J173" s="90"/>
    </row>
    <row r="174" spans="6:10" ht="19.5" customHeight="1">
      <c r="F174" s="90"/>
      <c r="G174" s="90"/>
      <c r="H174" s="90"/>
      <c r="I174" s="90"/>
      <c r="J174" s="90"/>
    </row>
    <row r="175" spans="6:10" ht="19.5" customHeight="1">
      <c r="F175" s="90"/>
      <c r="G175" s="90"/>
      <c r="H175" s="90"/>
      <c r="I175" s="90"/>
      <c r="J175" s="90"/>
    </row>
    <row r="176" spans="6:10" ht="19.5" customHeight="1">
      <c r="F176" s="90"/>
      <c r="G176" s="90"/>
      <c r="H176" s="90"/>
      <c r="I176" s="90"/>
      <c r="J176" s="90"/>
    </row>
    <row r="177" spans="6:10" ht="19.5" customHeight="1">
      <c r="F177" s="90"/>
      <c r="G177" s="90"/>
      <c r="H177" s="90"/>
      <c r="I177" s="90"/>
      <c r="J177" s="90"/>
    </row>
    <row r="178" spans="6:10" ht="19.5" customHeight="1">
      <c r="F178" s="90"/>
      <c r="G178" s="90"/>
      <c r="H178" s="90"/>
      <c r="I178" s="90"/>
      <c r="J178" s="90"/>
    </row>
    <row r="179" spans="6:10" ht="19.5" customHeight="1">
      <c r="F179" s="90"/>
      <c r="G179" s="90"/>
      <c r="H179" s="90"/>
      <c r="I179" s="90"/>
      <c r="J179" s="90"/>
    </row>
    <row r="180" spans="6:10" ht="19.5" customHeight="1">
      <c r="F180" s="90"/>
      <c r="G180" s="90"/>
      <c r="H180" s="90"/>
      <c r="I180" s="90"/>
      <c r="J180" s="90"/>
    </row>
  </sheetData>
  <sheetProtection/>
  <mergeCells count="5">
    <mergeCell ref="A55:K55"/>
    <mergeCell ref="A3:L4"/>
    <mergeCell ref="J7:K7"/>
    <mergeCell ref="B7:D7"/>
    <mergeCell ref="F7:H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74608387</cp:lastModifiedBy>
  <cp:lastPrinted>2014-04-25T15:41:28Z</cp:lastPrinted>
  <dcterms:created xsi:type="dcterms:W3CDTF">2014-04-25T11:18:39Z</dcterms:created>
  <dcterms:modified xsi:type="dcterms:W3CDTF">2014-04-25T15:41:37Z</dcterms:modified>
  <cp:category/>
  <cp:version/>
  <cp:contentType/>
  <cp:contentStatus/>
</cp:coreProperties>
</file>