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874416\Desktop\Informare site MF\"/>
    </mc:Choice>
  </mc:AlternateContent>
  <xr:revisionPtr revIDLastSave="0" documentId="13_ncr:1_{BFA763DC-F955-4DF4-B0D0-C03669FD81A5}" xr6:coauthVersionLast="36" xr6:coauthVersionMax="36" xr10:uidLastSave="{00000000-0000-0000-0000-000000000000}"/>
  <bookViews>
    <workbookView xWindow="0" yWindow="0" windowWidth="51600" windowHeight="17325" xr2:uid="{00000000-000D-0000-FFFF-FFFF00000000}"/>
  </bookViews>
  <sheets>
    <sheet name="Foaie1" sheetId="1" r:id="rId1"/>
  </sheets>
  <externalReferences>
    <externalReference r:id="rId2"/>
  </externalReferences>
  <definedNames>
    <definedName name="_xlnm._FilterDatabase" localSheetId="0" hidden="1">Foaie1!$A$5:$L$21</definedName>
    <definedName name="mod_derulare">[1]Liste!$A$21:$A$22</definedName>
    <definedName name="responsabil_achiz">[1]Liste!$A$38:$A$48</definedName>
    <definedName name="tip_procedura">[1]Liste!$A$2:$A$17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6" i="1" l="1"/>
  <c r="G28" i="1" l="1"/>
  <c r="G27" i="1"/>
  <c r="G25" i="1"/>
  <c r="E13" i="1" l="1"/>
  <c r="E14" i="1"/>
  <c r="E12" i="1"/>
  <c r="E17" i="1" l="1"/>
  <c r="E11" i="1"/>
  <c r="E10" i="1"/>
  <c r="E8" i="1"/>
  <c r="E7" i="1"/>
  <c r="E6" i="1"/>
</calcChain>
</file>

<file path=xl/sharedStrings.xml><?xml version="1.0" encoding="utf-8"?>
<sst xmlns="http://schemas.openxmlformats.org/spreadsheetml/2006/main" count="137" uniqueCount="97">
  <si>
    <t>PROGRAMUL ANUAL AL ACHIZIȚIILOR PUBLICE AL MINISTERULUI FINANȚELOR - APARAT CENTRAL - PENTRU ANUL 2025</t>
  </si>
  <si>
    <t>Nr. crt.</t>
  </si>
  <si>
    <t>Obiectul contractului</t>
  </si>
  <si>
    <t>CPV Principal</t>
  </si>
  <si>
    <t>Valoare estimată 
- lei fără TVA -</t>
  </si>
  <si>
    <t>Clasificație bugetară</t>
  </si>
  <si>
    <t>Valoare bugetată pentru anul 2025
- lei cu TVA_</t>
  </si>
  <si>
    <t>Data inceperii</t>
  </si>
  <si>
    <t>Data finalizarii</t>
  </si>
  <si>
    <t>Tip procedura</t>
  </si>
  <si>
    <t>Modalitate derulare</t>
  </si>
  <si>
    <t>Stare</t>
  </si>
  <si>
    <t>2024_PAAP_004</t>
  </si>
  <si>
    <t>60400000-2</t>
  </si>
  <si>
    <t>02.12.2024</t>
  </si>
  <si>
    <t>30.05.2025</t>
  </si>
  <si>
    <t>Licitatie deschisa</t>
  </si>
  <si>
    <t>On-line</t>
  </si>
  <si>
    <t>2024_PAAP_011</t>
  </si>
  <si>
    <t>72260000-5</t>
  </si>
  <si>
    <t>06.11.2024</t>
  </si>
  <si>
    <t>10.03.2025</t>
  </si>
  <si>
    <t>Achiziție finalizată</t>
  </si>
  <si>
    <t>2024_PAAP_012</t>
  </si>
  <si>
    <t>Soluție DNS (Domain Name System)</t>
  </si>
  <si>
    <t>48732000-8</t>
  </si>
  <si>
    <t>71.01.02</t>
  </si>
  <si>
    <t>29.11.2024</t>
  </si>
  <si>
    <t>25.04.2025</t>
  </si>
  <si>
    <t>71.01.30</t>
  </si>
  <si>
    <t>2024_PAAP_015</t>
  </si>
  <si>
    <t>72000000-5</t>
  </si>
  <si>
    <t>20.12.2024</t>
  </si>
  <si>
    <t>28.02.2025</t>
  </si>
  <si>
    <t>Negociere fara publicare prealabila</t>
  </si>
  <si>
    <t>Off-line</t>
  </si>
  <si>
    <t>2025_PAAP_001</t>
  </si>
  <si>
    <t>09310000-5</t>
  </si>
  <si>
    <t>31.07.2025</t>
  </si>
  <si>
    <t>În plan</t>
  </si>
  <si>
    <t>2025_PAAP_002</t>
  </si>
  <si>
    <t>15981100-9</t>
  </si>
  <si>
    <t>2025_PAAP_003</t>
  </si>
  <si>
    <t>Prelungire valabilitate licențe aferente soluției Virtual Private Network(VPN), inclusiv servicii asociate de suport tehnic</t>
  </si>
  <si>
    <t>32420000-3</t>
  </si>
  <si>
    <t>2025_PAAP_004</t>
  </si>
  <si>
    <t>Servicii de mentenanță pentru sistemul național de raportare Forexebug</t>
  </si>
  <si>
    <t>72267000-4</t>
  </si>
  <si>
    <t>20.01.09</t>
  </si>
  <si>
    <t>Soluție Front-End pentru Centrul de Date Secundar</t>
  </si>
  <si>
    <t>48730000-4</t>
  </si>
  <si>
    <r>
      <t xml:space="preserve">Contracte / Acorduri-cadru pentru care se vor aplica proceduri de atribuire 
ce se vor iniția în cursul anului, cu plata </t>
    </r>
    <r>
      <rPr>
        <b/>
        <u/>
        <sz val="14"/>
        <rFont val="Trebuchet MS"/>
        <family val="2"/>
      </rPr>
      <t>din fonduri bugetare</t>
    </r>
    <r>
      <rPr>
        <b/>
        <sz val="14"/>
        <rFont val="Trebuchet MS"/>
        <family val="2"/>
      </rPr>
      <t xml:space="preserve">
</t>
    </r>
  </si>
  <si>
    <t>20.06.01       20.06.02</t>
  </si>
  <si>
    <t>20.01.03</t>
  </si>
  <si>
    <t>20.30.02</t>
  </si>
  <si>
    <t xml:space="preserve">45,000     
700,000    </t>
  </si>
  <si>
    <t>2025_PAAP_005</t>
  </si>
  <si>
    <t>64200000-8</t>
  </si>
  <si>
    <t xml:space="preserve">Valoare planificată cu TVA </t>
  </si>
  <si>
    <t>Servicii de telecomunicații pentru conectarea la rețeaua SWIFT a platformei SEP - Acord-cadru</t>
  </si>
  <si>
    <t>Anunț publicat</t>
  </si>
  <si>
    <t>Servicii suport și mentenanță pentru aplicația FTI STAR -  Acord-cadru</t>
  </si>
  <si>
    <t>Furnizare energie electrică pentru locurile de consum din sediile Ministerului Finanțelor situate în B-dul Libertății nr. 16, tronson II-IV, sector 5, B-dul Libertății nr. 16, tronson IX, sector 5, B-dul Mircea Vodă nr. 44, tronson II, B-dul Mircea Vodă nr. 44, tronson III, sector 3, Str. Poenaru Bordea nr. 3-5, sector 4, București și Com Balotești sat Săftica, Jud. Ilfov  - Acord-cadru</t>
  </si>
  <si>
    <t>2025_PAAP_006</t>
  </si>
  <si>
    <t>2025_PAAP_007</t>
  </si>
  <si>
    <t>Achiziție anulată</t>
  </si>
  <si>
    <t>În evaluare</t>
  </si>
  <si>
    <t>În avizare</t>
  </si>
  <si>
    <t>Soluție tehnologică completă pentru linia de producție topografică și multiplicare digitală</t>
  </si>
  <si>
    <t>30232100-5</t>
  </si>
  <si>
    <t>09.10.2025</t>
  </si>
  <si>
    <t>2025_PAAP_008</t>
  </si>
  <si>
    <t>Servicii de mentenanță și suport tehnic pentru aplicația informatică FTI STAR</t>
  </si>
  <si>
    <t>Servicii de dezvoltare software pentru alinierea sistemului EMCS-RO la EMCS Faza 4.2 și actualizarea componentelor EMCS-RO naționale.</t>
  </si>
  <si>
    <t>2025_PAAP_009</t>
  </si>
  <si>
    <t>72230000-6</t>
  </si>
  <si>
    <t>28.07.2025</t>
  </si>
  <si>
    <t>03.11.2025</t>
  </si>
  <si>
    <t>Nr. 762387/11.07.2025</t>
  </si>
  <si>
    <t>Servicii de transport aerian intern și internațional de pasageri-  Acord-cadru</t>
  </si>
  <si>
    <t>Servicii suport, mentenanţă și produse pentru platforma de decontare a Trezoreriei Statului - Acord-cadru</t>
  </si>
  <si>
    <t>21.05.2025</t>
  </si>
  <si>
    <t>30.04.2025</t>
  </si>
  <si>
    <t>07.07.2025</t>
  </si>
  <si>
    <t>Achiziție finallizată</t>
  </si>
  <si>
    <t>Apă minerală și cafea pentru bufetul de protocol -   Acord-cadru:
Lot 1 - Cafea
Lot 2 - Apa minerală la PET de 0,5 litri
Lot 3 - Apa minerală plată la dozator de 19 litri</t>
  </si>
  <si>
    <t>19.03.2025</t>
  </si>
  <si>
    <t>17.06.2025</t>
  </si>
  <si>
    <t>11.06.2025</t>
  </si>
  <si>
    <t>17.10.2025</t>
  </si>
  <si>
    <t>08.07.2025</t>
  </si>
  <si>
    <t>10.11.2025</t>
  </si>
  <si>
    <t>26.02.2025</t>
  </si>
  <si>
    <t>11.07.2025</t>
  </si>
  <si>
    <t>Lot 1 - Achiziție anulată
Lot 2 - Achiziție anulată
Lot 3 - Achiziție finallizată</t>
  </si>
  <si>
    <t>21.07.2025</t>
  </si>
  <si>
    <t>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</si>
</sst>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sz val="14"/>
      <name val="Trebuchet MS"/>
      <family val="2"/>
    </font>
    <font>
      <b/>
      <sz val="14"/>
      <name val="Trebuchet MS"/>
      <family val="2"/>
    </font>
    <font>
      <b/>
      <u/>
      <sz val="14"/>
      <name val="Trebuchet MS"/>
      <family val="2"/>
    </font>
    <font>
      <sz val="14"/>
      <color rgb="FF000000"/>
      <name val="Trebuchet MS"/>
      <family val="2"/>
    </font>
    <font>
      <sz val="14"/>
      <color rgb="FFFF0000"/>
      <name val="Trebuchet MS"/>
      <family val="2"/>
    </font>
    <font>
      <sz val="14"/>
      <color theme="0"/>
      <name val="Trebuchet MS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1" fillId="4" borderId="13" xfId="0" applyNumberFormat="1" applyFont="1" applyFill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vertical="center" wrapText="1"/>
    </xf>
    <xf numFmtId="4" fontId="1" fillId="3" borderId="13" xfId="0" applyNumberFormat="1" applyFont="1" applyFill="1" applyBorder="1" applyAlignment="1">
      <alignment horizontal="right"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 applyProtection="1">
      <alignment horizontal="righ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left" vertical="center" wrapText="1"/>
    </xf>
    <xf numFmtId="0" fontId="1" fillId="3" borderId="3" xfId="0" applyNumberFormat="1" applyFont="1" applyFill="1" applyBorder="1" applyAlignment="1" applyProtection="1">
      <alignment horizontal="center" vertical="center" wrapText="1"/>
    </xf>
    <xf numFmtId="4" fontId="1" fillId="3" borderId="3" xfId="0" applyNumberFormat="1" applyFont="1" applyFill="1" applyBorder="1" applyAlignment="1" applyProtection="1">
      <alignment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Fill="1" applyBorder="1" applyAlignment="1" applyProtection="1">
      <alignment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164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4" fontId="1" fillId="0" borderId="9" xfId="0" applyNumberFormat="1" applyFont="1" applyFill="1" applyBorder="1" applyAlignment="1" applyProtection="1">
      <alignment vertical="center" wrapText="1"/>
    </xf>
    <xf numFmtId="4" fontId="1" fillId="0" borderId="10" xfId="0" applyNumberFormat="1" applyFont="1" applyFill="1" applyBorder="1" applyAlignment="1" applyProtection="1">
      <alignment horizontal="right" vertical="center" wrapText="1"/>
    </xf>
    <xf numFmtId="164" fontId="1" fillId="0" borderId="9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4" fontId="1" fillId="4" borderId="1" xfId="0" applyNumberFormat="1" applyFont="1" applyFill="1" applyBorder="1" applyAlignment="1" applyProtection="1">
      <alignment horizontal="center" vertical="center" wrapText="1"/>
    </xf>
    <xf numFmtId="4" fontId="1" fillId="4" borderId="1" xfId="0" applyNumberFormat="1" applyFont="1" applyFill="1" applyBorder="1" applyAlignment="1" applyProtection="1">
      <alignment horizontal="right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5" fillId="3" borderId="12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left" vertical="center" wrapText="1"/>
    </xf>
    <xf numFmtId="0" fontId="5" fillId="3" borderId="13" xfId="0" applyNumberFormat="1" applyFont="1" applyFill="1" applyBorder="1" applyAlignment="1" applyProtection="1">
      <alignment horizontal="center" vertical="center" wrapText="1"/>
    </xf>
    <xf numFmtId="4" fontId="5" fillId="3" borderId="13" xfId="0" applyNumberFormat="1" applyFont="1" applyFill="1" applyBorder="1" applyAlignment="1" applyProtection="1">
      <alignment vertical="center" wrapText="1"/>
    </xf>
    <xf numFmtId="4" fontId="5" fillId="3" borderId="13" xfId="0" applyNumberFormat="1" applyFont="1" applyFill="1" applyBorder="1" applyAlignment="1" applyProtection="1">
      <alignment horizontal="right" vertical="center" wrapText="1"/>
    </xf>
    <xf numFmtId="164" fontId="5" fillId="3" borderId="13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4" fontId="5" fillId="0" borderId="13" xfId="0" applyNumberFormat="1" applyFont="1" applyFill="1" applyBorder="1" applyAlignment="1" applyProtection="1">
      <alignment vertical="center" wrapText="1"/>
    </xf>
    <xf numFmtId="4" fontId="5" fillId="0" borderId="13" xfId="0" applyNumberFormat="1" applyFont="1" applyFill="1" applyBorder="1" applyAlignment="1" applyProtection="1">
      <alignment horizontal="right" vertical="center" wrapText="1"/>
    </xf>
    <xf numFmtId="4" fontId="5" fillId="4" borderId="13" xfId="0" applyNumberFormat="1" applyFont="1" applyFill="1" applyBorder="1" applyAlignment="1" applyProtection="1">
      <alignment horizontal="right" vertical="center" wrapText="1"/>
    </xf>
    <xf numFmtId="164" fontId="5" fillId="0" borderId="13" xfId="0" applyNumberFormat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vertical="center" wrapText="1"/>
    </xf>
    <xf numFmtId="4" fontId="5" fillId="3" borderId="14" xfId="0" applyNumberFormat="1" applyFont="1" applyFill="1" applyBorder="1" applyAlignment="1">
      <alignment horizontal="right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vertical="center" wrapText="1"/>
    </xf>
    <xf numFmtId="4" fontId="5" fillId="3" borderId="2" xfId="0" applyNumberFormat="1" applyFont="1" applyFill="1" applyBorder="1" applyAlignment="1" applyProtection="1">
      <alignment horizontal="right" vertical="center" wrapText="1"/>
    </xf>
    <xf numFmtId="4" fontId="5" fillId="3" borderId="16" xfId="0" applyNumberFormat="1" applyFont="1" applyFill="1" applyBorder="1" applyAlignment="1">
      <alignment horizontal="right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5" fillId="4" borderId="13" xfId="0" applyNumberFormat="1" applyFont="1" applyFill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4" fontId="5" fillId="4" borderId="13" xfId="0" applyNumberFormat="1" applyFont="1" applyFill="1" applyBorder="1" applyAlignment="1" applyProtection="1">
      <alignment vertical="center" wrapText="1"/>
    </xf>
    <xf numFmtId="4" fontId="4" fillId="4" borderId="6" xfId="0" applyNumberFormat="1" applyFont="1" applyFill="1" applyBorder="1" applyAlignment="1" applyProtection="1">
      <alignment horizontal="right" vertical="center" wrapText="1"/>
    </xf>
    <xf numFmtId="4" fontId="4" fillId="4" borderId="10" xfId="0" applyNumberFormat="1" applyFont="1" applyFill="1" applyBorder="1" applyAlignment="1" applyProtection="1">
      <alignment horizontal="right" vertical="center" wrapText="1"/>
    </xf>
    <xf numFmtId="0" fontId="1" fillId="3" borderId="13" xfId="0" applyNumberFormat="1" applyFont="1" applyFill="1" applyBorder="1" applyAlignment="1" applyProtection="1">
      <alignment horizontal="left" vertical="center" wrapText="1"/>
    </xf>
    <xf numFmtId="4" fontId="1" fillId="3" borderId="13" xfId="0" applyNumberFormat="1" applyFont="1" applyFill="1" applyBorder="1" applyAlignment="1" applyProtection="1">
      <alignment vertical="center" wrapText="1"/>
    </xf>
    <xf numFmtId="4" fontId="1" fillId="3" borderId="13" xfId="0" applyNumberFormat="1" applyFont="1" applyFill="1" applyBorder="1" applyAlignment="1" applyProtection="1">
      <alignment horizontal="right" vertical="center" wrapText="1"/>
    </xf>
    <xf numFmtId="164" fontId="1" fillId="3" borderId="13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4" fontId="1" fillId="3" borderId="5" xfId="0" applyNumberFormat="1" applyFont="1" applyFill="1" applyBorder="1" applyAlignment="1" applyProtection="1">
      <alignment horizontal="center" vertical="center" wrapText="1"/>
    </xf>
    <xf numFmtId="4" fontId="1" fillId="3" borderId="5" xfId="0" applyNumberFormat="1" applyFont="1" applyFill="1" applyBorder="1" applyAlignment="1" applyProtection="1">
      <alignment horizontal="right" vertical="center" wrapText="1"/>
    </xf>
    <xf numFmtId="164" fontId="1" fillId="3" borderId="5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vertical="center" wrapText="1"/>
    </xf>
    <xf numFmtId="4" fontId="1" fillId="3" borderId="1" xfId="0" applyNumberFormat="1" applyFont="1" applyFill="1" applyBorder="1" applyAlignment="1" applyProtection="1">
      <alignment horizontal="right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64" fontId="4" fillId="4" borderId="5" xfId="0" applyNumberFormat="1" applyFont="1" applyFill="1" applyBorder="1" applyAlignment="1" applyProtection="1">
      <alignment horizontal="center" vertical="center" wrapText="1"/>
    </xf>
    <xf numFmtId="164" fontId="4" fillId="4" borderId="9" xfId="0" applyNumberFormat="1" applyFont="1" applyFill="1" applyBorder="1" applyAlignment="1" applyProtection="1">
      <alignment horizontal="center" vertical="center" wrapText="1"/>
    </xf>
    <xf numFmtId="0" fontId="4" fillId="4" borderId="5" xfId="0" applyNumberFormat="1" applyFont="1" applyFill="1" applyBorder="1" applyAlignment="1" applyProtection="1">
      <alignment horizontal="center" vertical="center" wrapText="1"/>
    </xf>
    <xf numFmtId="0" fontId="4" fillId="4" borderId="9" xfId="0" applyNumberFormat="1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 applyProtection="1">
      <alignment vertical="center" wrapText="1"/>
    </xf>
    <xf numFmtId="4" fontId="4" fillId="4" borderId="9" xfId="0" applyNumberFormat="1" applyFont="1" applyFill="1" applyBorder="1" applyAlignment="1" applyProtection="1">
      <alignment vertical="center" wrapText="1"/>
    </xf>
    <xf numFmtId="4" fontId="5" fillId="3" borderId="7" xfId="0" applyNumberFormat="1" applyFont="1" applyFill="1" applyBorder="1" applyAlignment="1" applyProtection="1">
      <alignment vertical="center" wrapText="1"/>
    </xf>
    <xf numFmtId="4" fontId="5" fillId="3" borderId="11" xfId="0" applyNumberFormat="1" applyFont="1" applyFill="1" applyBorder="1" applyAlignment="1" applyProtection="1">
      <alignment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OUD\25_PAAP_2025\00_Doc\01_PAAP\Lucru\2025_02_03_PAAP_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P 2025"/>
      <sheetName val="Proiecte"/>
      <sheetName val="Pivot CB"/>
      <sheetName val="Pivot CA"/>
      <sheetName val="Pivot_Leveling"/>
      <sheetName val="Leveling"/>
      <sheetName val="Liste"/>
      <sheetName val="2025_02_03_PAAP_V1.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 xml:space="preserve">Procedura simplificata </v>
          </cell>
        </row>
        <row r="3">
          <cell r="A3" t="str">
            <v>Procedura proprie</v>
          </cell>
        </row>
        <row r="4">
          <cell r="A4" t="str">
            <v>Licitatie deschisa</v>
          </cell>
        </row>
        <row r="5">
          <cell r="A5" t="str">
            <v>Licitatie restransa</v>
          </cell>
        </row>
        <row r="6">
          <cell r="A6" t="str">
            <v>Negociere competitiva</v>
          </cell>
        </row>
        <row r="7">
          <cell r="A7" t="str">
            <v>Dialog competitiv</v>
          </cell>
        </row>
        <row r="8">
          <cell r="A8" t="str">
            <v>Parteneriat pentru inovare</v>
          </cell>
        </row>
        <row r="9">
          <cell r="A9" t="str">
            <v>Negociere fara publicare prealabila</v>
          </cell>
        </row>
        <row r="10">
          <cell r="A10" t="str">
            <v>Concursul de solutii</v>
          </cell>
        </row>
        <row r="11">
          <cell r="A11" t="str">
            <v>Procedura de atribuire aplicabila în cazul serviciilor sociale si al altor servicii specifice</v>
          </cell>
        </row>
        <row r="12">
          <cell r="A12" t="str">
            <v>Exceptie art. 29 L98/2016</v>
          </cell>
        </row>
        <row r="13">
          <cell r="A13" t="str">
            <v>Exceptie art. 37 L98/2016</v>
          </cell>
        </row>
        <row r="14">
          <cell r="A14" t="str">
            <v>Exceptie art. 30 L98/2016</v>
          </cell>
        </row>
        <row r="15">
          <cell r="A15" t="str">
            <v>Licitatie cu strigare</v>
          </cell>
        </row>
        <row r="16">
          <cell r="A16" t="str">
            <v>AD simpla</v>
          </cell>
        </row>
        <row r="17">
          <cell r="A17" t="str">
            <v>AD complexa</v>
          </cell>
        </row>
        <row r="21">
          <cell r="A21" t="str">
            <v>On-line</v>
          </cell>
        </row>
        <row r="22">
          <cell r="A22" t="str">
            <v>Off-line</v>
          </cell>
        </row>
        <row r="38">
          <cell r="A38" t="str">
            <v>MARIUS-LEON TĂNASIE</v>
          </cell>
        </row>
        <row r="39">
          <cell r="A39" t="str">
            <v>DOANĂ GABRIEL</v>
          </cell>
        </row>
        <row r="40">
          <cell r="A40" t="str">
            <v>CREȚU ANCA GABRIELA</v>
          </cell>
        </row>
        <row r="41">
          <cell r="A41" t="str">
            <v>FLORINA RADU</v>
          </cell>
        </row>
        <row r="42">
          <cell r="A42" t="str">
            <v>HORIA ILEANA ALINA</v>
          </cell>
        </row>
        <row r="43">
          <cell r="A43" t="str">
            <v>MOISA VLAD</v>
          </cell>
        </row>
        <row r="44">
          <cell r="A44" t="str">
            <v>ȘERBAN CRISTINA-MARILENA</v>
          </cell>
        </row>
        <row r="45">
          <cell r="A45" t="str">
            <v>ELENA BĂCNEANU</v>
          </cell>
        </row>
        <row r="46">
          <cell r="A46" t="str">
            <v>NEDELOIU MARILENA</v>
          </cell>
        </row>
        <row r="47">
          <cell r="A47" t="str">
            <v>RĂCESCU ROMINA</v>
          </cell>
        </row>
        <row r="48">
          <cell r="A48" t="str">
            <v>TEODORESCU MARGARETA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12" zoomScale="85" zoomScaleNormal="85" workbookViewId="0">
      <selection activeCell="I24" sqref="I24"/>
    </sheetView>
  </sheetViews>
  <sheetFormatPr defaultRowHeight="15" x14ac:dyDescent="0.25"/>
  <cols>
    <col min="1" max="1" width="29.140625" customWidth="1"/>
    <col min="2" max="2" width="62" customWidth="1"/>
    <col min="3" max="3" width="19.140625" customWidth="1"/>
    <col min="4" max="4" width="29.85546875" customWidth="1"/>
    <col min="5" max="5" width="32.5703125" customWidth="1"/>
    <col min="6" max="6" width="17.42578125" customWidth="1"/>
    <col min="7" max="7" width="21.85546875" customWidth="1"/>
    <col min="8" max="8" width="15.140625" customWidth="1"/>
    <col min="9" max="9" width="19.140625" customWidth="1"/>
    <col min="10" max="10" width="22.85546875" customWidth="1"/>
    <col min="11" max="11" width="16.5703125" customWidth="1"/>
    <col min="12" max="12" width="25.140625" customWidth="1"/>
  </cols>
  <sheetData>
    <row r="1" spans="1:12" ht="18.75" x14ac:dyDescent="0.3">
      <c r="A1" s="105" t="s">
        <v>78</v>
      </c>
      <c r="B1" s="105"/>
      <c r="C1" s="2"/>
      <c r="D1" s="2"/>
      <c r="E1" s="1"/>
      <c r="F1" s="1"/>
      <c r="G1" s="1"/>
      <c r="H1" s="1"/>
      <c r="I1" s="1"/>
      <c r="J1" s="3"/>
      <c r="K1" s="3"/>
      <c r="L1" s="3"/>
    </row>
    <row r="2" spans="1:12" ht="18.75" x14ac:dyDescent="0.2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ht="18.75" x14ac:dyDescent="0.25">
      <c r="A3" s="108" t="s">
        <v>51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19.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94.5" thickBot="1" x14ac:dyDescent="0.3">
      <c r="A5" s="28" t="s">
        <v>1</v>
      </c>
      <c r="B5" s="29" t="s">
        <v>2</v>
      </c>
      <c r="C5" s="29" t="s">
        <v>3</v>
      </c>
      <c r="D5" s="29" t="s">
        <v>4</v>
      </c>
      <c r="E5" s="29" t="s">
        <v>58</v>
      </c>
      <c r="F5" s="29" t="s">
        <v>5</v>
      </c>
      <c r="G5" s="29" t="s">
        <v>6</v>
      </c>
      <c r="H5" s="29" t="s">
        <v>7</v>
      </c>
      <c r="I5" s="29" t="s">
        <v>8</v>
      </c>
      <c r="J5" s="29" t="s">
        <v>9</v>
      </c>
      <c r="K5" s="29" t="s">
        <v>10</v>
      </c>
      <c r="L5" s="29" t="s">
        <v>11</v>
      </c>
    </row>
    <row r="6" spans="1:12" ht="38.25" thickBot="1" x14ac:dyDescent="0.3">
      <c r="A6" s="54" t="s">
        <v>12</v>
      </c>
      <c r="B6" s="55" t="s">
        <v>79</v>
      </c>
      <c r="C6" s="56" t="s">
        <v>13</v>
      </c>
      <c r="D6" s="57">
        <v>2173109.2400000002</v>
      </c>
      <c r="E6" s="57">
        <f>D6*1.19</f>
        <v>2585999.9956</v>
      </c>
      <c r="F6" s="58" t="s">
        <v>52</v>
      </c>
      <c r="G6" s="58" t="s">
        <v>55</v>
      </c>
      <c r="H6" s="59" t="s">
        <v>14</v>
      </c>
      <c r="I6" s="59" t="s">
        <v>15</v>
      </c>
      <c r="J6" s="56" t="s">
        <v>16</v>
      </c>
      <c r="K6" s="56" t="s">
        <v>17</v>
      </c>
      <c r="L6" s="56" t="s">
        <v>22</v>
      </c>
    </row>
    <row r="7" spans="1:12" ht="57" thickBot="1" x14ac:dyDescent="0.3">
      <c r="A7" s="60" t="s">
        <v>18</v>
      </c>
      <c r="B7" s="61" t="s">
        <v>80</v>
      </c>
      <c r="C7" s="62" t="s">
        <v>19</v>
      </c>
      <c r="D7" s="63">
        <v>21912600</v>
      </c>
      <c r="E7" s="88">
        <f>D7*1.19</f>
        <v>26075994</v>
      </c>
      <c r="F7" s="64" t="s">
        <v>48</v>
      </c>
      <c r="G7" s="65">
        <v>5557895</v>
      </c>
      <c r="H7" s="66" t="s">
        <v>20</v>
      </c>
      <c r="I7" s="66" t="s">
        <v>21</v>
      </c>
      <c r="J7" s="62" t="s">
        <v>16</v>
      </c>
      <c r="K7" s="62" t="s">
        <v>17</v>
      </c>
      <c r="L7" s="62" t="s">
        <v>22</v>
      </c>
    </row>
    <row r="8" spans="1:12" ht="27" customHeight="1" x14ac:dyDescent="0.25">
      <c r="A8" s="67" t="s">
        <v>23</v>
      </c>
      <c r="B8" s="68" t="s">
        <v>24</v>
      </c>
      <c r="C8" s="69" t="s">
        <v>25</v>
      </c>
      <c r="D8" s="70">
        <v>2769833.33</v>
      </c>
      <c r="E8" s="117">
        <f>D8*1.19</f>
        <v>3296101.6626999998</v>
      </c>
      <c r="F8" s="71" t="s">
        <v>26</v>
      </c>
      <c r="G8" s="72">
        <v>1648050.83</v>
      </c>
      <c r="H8" s="73" t="s">
        <v>27</v>
      </c>
      <c r="I8" s="73" t="s">
        <v>28</v>
      </c>
      <c r="J8" s="69" t="s">
        <v>16</v>
      </c>
      <c r="K8" s="69" t="s">
        <v>17</v>
      </c>
      <c r="L8" s="119" t="s">
        <v>22</v>
      </c>
    </row>
    <row r="9" spans="1:12" ht="19.5" thickBot="1" x14ac:dyDescent="0.3">
      <c r="A9" s="74"/>
      <c r="B9" s="75"/>
      <c r="C9" s="76"/>
      <c r="D9" s="77"/>
      <c r="E9" s="118"/>
      <c r="F9" s="78" t="s">
        <v>29</v>
      </c>
      <c r="G9" s="79">
        <v>1648050.83</v>
      </c>
      <c r="H9" s="80"/>
      <c r="I9" s="80"/>
      <c r="J9" s="76"/>
      <c r="K9" s="76"/>
      <c r="L9" s="120"/>
    </row>
    <row r="10" spans="1:12" ht="57" thickBot="1" x14ac:dyDescent="0.3">
      <c r="A10" s="81" t="s">
        <v>30</v>
      </c>
      <c r="B10" s="82" t="s">
        <v>61</v>
      </c>
      <c r="C10" s="83" t="s">
        <v>31</v>
      </c>
      <c r="D10" s="84">
        <v>2998789.39</v>
      </c>
      <c r="E10" s="84">
        <f>D10*1.19</f>
        <v>3568559.3741000001</v>
      </c>
      <c r="F10" s="85" t="s">
        <v>48</v>
      </c>
      <c r="G10" s="86">
        <v>1068851.68</v>
      </c>
      <c r="H10" s="87" t="s">
        <v>32</v>
      </c>
      <c r="I10" s="87" t="s">
        <v>33</v>
      </c>
      <c r="J10" s="83" t="s">
        <v>34</v>
      </c>
      <c r="K10" s="83" t="s">
        <v>35</v>
      </c>
      <c r="L10" s="83" t="s">
        <v>65</v>
      </c>
    </row>
    <row r="11" spans="1:12" ht="150.75" customHeight="1" thickBot="1" x14ac:dyDescent="0.3">
      <c r="A11" s="21" t="s">
        <v>36</v>
      </c>
      <c r="B11" s="22" t="s">
        <v>62</v>
      </c>
      <c r="C11" s="23" t="s">
        <v>37</v>
      </c>
      <c r="D11" s="24">
        <v>17547768</v>
      </c>
      <c r="E11" s="24">
        <f>D11*1.19</f>
        <v>20881843.919999998</v>
      </c>
      <c r="F11" s="25" t="s">
        <v>53</v>
      </c>
      <c r="G11" s="25">
        <v>3652448.44</v>
      </c>
      <c r="H11" s="26" t="s">
        <v>81</v>
      </c>
      <c r="I11" s="26" t="s">
        <v>38</v>
      </c>
      <c r="J11" s="23" t="s">
        <v>16</v>
      </c>
      <c r="K11" s="23" t="s">
        <v>17</v>
      </c>
      <c r="L11" s="23" t="s">
        <v>66</v>
      </c>
    </row>
    <row r="12" spans="1:12" ht="113.25" thickBot="1" x14ac:dyDescent="0.3">
      <c r="A12" s="12" t="s">
        <v>40</v>
      </c>
      <c r="B12" s="16" t="s">
        <v>85</v>
      </c>
      <c r="C12" s="17" t="s">
        <v>41</v>
      </c>
      <c r="D12" s="13">
        <v>716640</v>
      </c>
      <c r="E12" s="13">
        <f>D12*1.19</f>
        <v>852801.6</v>
      </c>
      <c r="F12" s="18" t="s">
        <v>54</v>
      </c>
      <c r="G12" s="19">
        <v>133485.6</v>
      </c>
      <c r="H12" s="20" t="s">
        <v>82</v>
      </c>
      <c r="I12" s="20" t="s">
        <v>83</v>
      </c>
      <c r="J12" s="17" t="s">
        <v>16</v>
      </c>
      <c r="K12" s="17" t="s">
        <v>17</v>
      </c>
      <c r="L12" s="17" t="s">
        <v>94</v>
      </c>
    </row>
    <row r="13" spans="1:12" ht="57" thickBot="1" x14ac:dyDescent="0.3">
      <c r="A13" s="14" t="s">
        <v>42</v>
      </c>
      <c r="B13" s="31" t="s">
        <v>43</v>
      </c>
      <c r="C13" s="32" t="s">
        <v>44</v>
      </c>
      <c r="D13" s="33">
        <v>1091457</v>
      </c>
      <c r="E13" s="15">
        <f t="shared" ref="E13:E14" si="0">D13*1.19</f>
        <v>1298833.8299999998</v>
      </c>
      <c r="F13" s="27" t="s">
        <v>29</v>
      </c>
      <c r="G13" s="27">
        <v>1298833.83</v>
      </c>
      <c r="H13" s="34" t="s">
        <v>86</v>
      </c>
      <c r="I13" s="34" t="s">
        <v>87</v>
      </c>
      <c r="J13" s="32" t="s">
        <v>16</v>
      </c>
      <c r="K13" s="32" t="s">
        <v>17</v>
      </c>
      <c r="L13" s="14" t="s">
        <v>84</v>
      </c>
    </row>
    <row r="14" spans="1:12" ht="62.25" customHeight="1" x14ac:dyDescent="0.25">
      <c r="A14" s="8" t="s">
        <v>45</v>
      </c>
      <c r="B14" s="35" t="s">
        <v>46</v>
      </c>
      <c r="C14" s="36" t="s">
        <v>47</v>
      </c>
      <c r="D14" s="37">
        <v>1724821.26</v>
      </c>
      <c r="E14" s="9">
        <f t="shared" si="0"/>
        <v>2052537.2993999999</v>
      </c>
      <c r="F14" s="38" t="s">
        <v>29</v>
      </c>
      <c r="G14" s="38">
        <v>180681.1</v>
      </c>
      <c r="H14" s="39" t="s">
        <v>88</v>
      </c>
      <c r="I14" s="39" t="s">
        <v>89</v>
      </c>
      <c r="J14" s="36" t="s">
        <v>16</v>
      </c>
      <c r="K14" s="36" t="s">
        <v>17</v>
      </c>
      <c r="L14" s="36" t="s">
        <v>66</v>
      </c>
    </row>
    <row r="15" spans="1:12" ht="19.5" thickBot="1" x14ac:dyDescent="0.3">
      <c r="A15" s="10"/>
      <c r="B15" s="40"/>
      <c r="C15" s="40"/>
      <c r="D15" s="41"/>
      <c r="E15" s="11"/>
      <c r="F15" s="42" t="s">
        <v>48</v>
      </c>
      <c r="G15" s="42">
        <v>69863.360000000001</v>
      </c>
      <c r="H15" s="43"/>
      <c r="I15" s="43"/>
      <c r="J15" s="40"/>
      <c r="K15" s="40"/>
      <c r="L15" s="40"/>
    </row>
    <row r="16" spans="1:12" ht="38.25" thickBot="1" x14ac:dyDescent="0.3">
      <c r="A16" s="21" t="s">
        <v>56</v>
      </c>
      <c r="B16" s="91" t="s">
        <v>59</v>
      </c>
      <c r="C16" s="30" t="s">
        <v>57</v>
      </c>
      <c r="D16" s="92">
        <v>2331882</v>
      </c>
      <c r="E16" s="24">
        <f>D16*1.19</f>
        <v>2774939.58</v>
      </c>
      <c r="F16" s="93" t="s">
        <v>48</v>
      </c>
      <c r="G16" s="93">
        <v>0</v>
      </c>
      <c r="H16" s="94" t="s">
        <v>90</v>
      </c>
      <c r="I16" s="94" t="s">
        <v>91</v>
      </c>
      <c r="J16" s="30" t="s">
        <v>16</v>
      </c>
      <c r="K16" s="30" t="s">
        <v>17</v>
      </c>
      <c r="L16" s="30" t="s">
        <v>60</v>
      </c>
    </row>
    <row r="17" spans="1:12" ht="36.75" customHeight="1" x14ac:dyDescent="0.25">
      <c r="A17" s="113" t="s">
        <v>63</v>
      </c>
      <c r="B17" s="111" t="s">
        <v>49</v>
      </c>
      <c r="C17" s="111" t="s">
        <v>50</v>
      </c>
      <c r="D17" s="115">
        <v>28053234.390000001</v>
      </c>
      <c r="E17" s="115">
        <f>D17*1.19</f>
        <v>33383348.9241</v>
      </c>
      <c r="F17" s="89" t="s">
        <v>26</v>
      </c>
      <c r="G17" s="89">
        <v>16691674</v>
      </c>
      <c r="H17" s="109" t="s">
        <v>92</v>
      </c>
      <c r="I17" s="109" t="s">
        <v>38</v>
      </c>
      <c r="J17" s="111" t="s">
        <v>16</v>
      </c>
      <c r="K17" s="111" t="s">
        <v>17</v>
      </c>
      <c r="L17" s="111" t="s">
        <v>66</v>
      </c>
    </row>
    <row r="18" spans="1:12" ht="19.5" thickBot="1" x14ac:dyDescent="0.3">
      <c r="A18" s="114"/>
      <c r="B18" s="112"/>
      <c r="C18" s="112"/>
      <c r="D18" s="116"/>
      <c r="E18" s="116"/>
      <c r="F18" s="90" t="s">
        <v>29</v>
      </c>
      <c r="G18" s="90">
        <v>16691674.93</v>
      </c>
      <c r="H18" s="110"/>
      <c r="I18" s="110"/>
      <c r="J18" s="112"/>
      <c r="K18" s="112"/>
      <c r="L18" s="112"/>
    </row>
    <row r="19" spans="1:12" ht="37.5" x14ac:dyDescent="0.25">
      <c r="A19" s="52" t="s">
        <v>64</v>
      </c>
      <c r="B19" s="95" t="s">
        <v>68</v>
      </c>
      <c r="C19" s="53" t="s">
        <v>69</v>
      </c>
      <c r="D19" s="96">
        <v>1817400</v>
      </c>
      <c r="E19" s="97">
        <v>2162706</v>
      </c>
      <c r="F19" s="97" t="s">
        <v>26</v>
      </c>
      <c r="G19" s="97">
        <v>2162706</v>
      </c>
      <c r="H19" s="98" t="s">
        <v>93</v>
      </c>
      <c r="I19" s="98" t="s">
        <v>70</v>
      </c>
      <c r="J19" s="53" t="s">
        <v>16</v>
      </c>
      <c r="K19" s="53" t="s">
        <v>17</v>
      </c>
      <c r="L19" s="53" t="s">
        <v>60</v>
      </c>
    </row>
    <row r="20" spans="1:12" ht="56.25" x14ac:dyDescent="0.25">
      <c r="A20" s="44" t="s">
        <v>71</v>
      </c>
      <c r="B20" s="45" t="s">
        <v>72</v>
      </c>
      <c r="C20" s="46" t="s">
        <v>47</v>
      </c>
      <c r="D20" s="47">
        <v>1640849.15</v>
      </c>
      <c r="E20" s="48">
        <f>D20*1.19</f>
        <v>1952610.4884999997</v>
      </c>
      <c r="F20" s="48" t="s">
        <v>48</v>
      </c>
      <c r="G20" s="48">
        <v>491417.75</v>
      </c>
      <c r="H20" s="49" t="s">
        <v>95</v>
      </c>
      <c r="I20" s="49" t="s">
        <v>96</v>
      </c>
      <c r="J20" s="46" t="s">
        <v>34</v>
      </c>
      <c r="K20" s="46" t="s">
        <v>35</v>
      </c>
      <c r="L20" s="46" t="s">
        <v>67</v>
      </c>
    </row>
    <row r="21" spans="1:12" ht="56.25" x14ac:dyDescent="0.25">
      <c r="A21" s="99" t="s">
        <v>74</v>
      </c>
      <c r="B21" s="100" t="s">
        <v>73</v>
      </c>
      <c r="C21" s="101" t="s">
        <v>75</v>
      </c>
      <c r="D21" s="102">
        <v>1206000</v>
      </c>
      <c r="E21" s="102">
        <v>1435140</v>
      </c>
      <c r="F21" s="103" t="s">
        <v>29</v>
      </c>
      <c r="G21" s="103">
        <v>1435140</v>
      </c>
      <c r="H21" s="104" t="s">
        <v>76</v>
      </c>
      <c r="I21" s="104" t="s">
        <v>77</v>
      </c>
      <c r="J21" s="101" t="s">
        <v>16</v>
      </c>
      <c r="K21" s="101" t="s">
        <v>17</v>
      </c>
      <c r="L21" s="101" t="s">
        <v>39</v>
      </c>
    </row>
    <row r="22" spans="1:12" ht="18.75" x14ac:dyDescent="0.3">
      <c r="A22" s="1"/>
      <c r="B22" s="106"/>
      <c r="C22" s="106"/>
      <c r="D22" s="106"/>
      <c r="E22" s="5"/>
      <c r="F22" s="5"/>
      <c r="G22" s="5"/>
      <c r="H22" s="5"/>
      <c r="I22" s="5"/>
      <c r="J22" s="4"/>
      <c r="K22" s="4"/>
      <c r="L22" s="50"/>
    </row>
    <row r="23" spans="1:12" ht="18.75" x14ac:dyDescent="0.3">
      <c r="A23" s="1"/>
      <c r="B23" s="106"/>
      <c r="C23" s="106"/>
      <c r="D23" s="106"/>
      <c r="E23" s="5"/>
      <c r="F23" s="5"/>
      <c r="G23" s="5"/>
      <c r="H23" s="5"/>
      <c r="I23" s="5"/>
      <c r="J23" s="4"/>
      <c r="K23" s="4"/>
      <c r="L23" s="51"/>
    </row>
    <row r="24" spans="1:12" x14ac:dyDescent="0.25">
      <c r="B24" s="6"/>
      <c r="C24" s="6"/>
      <c r="D24" s="6"/>
      <c r="E24" s="6"/>
      <c r="F24" s="6"/>
      <c r="G24" s="6"/>
      <c r="H24" s="6"/>
      <c r="I24" s="6"/>
    </row>
    <row r="25" spans="1:12" x14ac:dyDescent="0.25">
      <c r="B25" s="6"/>
      <c r="C25" s="6"/>
      <c r="D25" s="6"/>
      <c r="E25" s="6"/>
      <c r="F25" s="6" t="s">
        <v>48</v>
      </c>
      <c r="G25" s="7">
        <f>G7+G10+G15</f>
        <v>6696610.04</v>
      </c>
      <c r="H25" s="6"/>
      <c r="I25" s="6"/>
    </row>
    <row r="26" spans="1:12" x14ac:dyDescent="0.25">
      <c r="B26" s="6"/>
      <c r="C26" s="6"/>
      <c r="D26" s="6"/>
      <c r="E26" s="6"/>
      <c r="F26" s="6">
        <v>30.02</v>
      </c>
      <c r="G26" s="7">
        <v>113485.6</v>
      </c>
      <c r="H26" s="6"/>
      <c r="I26" s="6"/>
    </row>
    <row r="27" spans="1:12" x14ac:dyDescent="0.25">
      <c r="B27" s="6"/>
      <c r="C27" s="6"/>
      <c r="D27" s="6"/>
      <c r="E27" s="6"/>
      <c r="F27" s="6">
        <v>710112</v>
      </c>
      <c r="G27" s="7">
        <f>G8+G17</f>
        <v>18339724.829999998</v>
      </c>
      <c r="H27" s="6"/>
      <c r="I27" s="6"/>
    </row>
    <row r="28" spans="1:12" x14ac:dyDescent="0.25">
      <c r="B28" s="6"/>
      <c r="C28" s="6"/>
      <c r="D28" s="6"/>
      <c r="E28" s="6"/>
      <c r="F28" s="6">
        <v>710103</v>
      </c>
      <c r="G28" s="7">
        <f>G9+G13+G14+G18</f>
        <v>19819240.690000001</v>
      </c>
      <c r="H28" s="6"/>
      <c r="I28" s="6"/>
    </row>
    <row r="29" spans="1:12" x14ac:dyDescent="0.25">
      <c r="B29" s="6"/>
      <c r="C29" s="6"/>
      <c r="D29" s="6"/>
      <c r="E29" s="6"/>
      <c r="F29" s="6"/>
      <c r="G29" s="6"/>
      <c r="H29" s="6"/>
      <c r="I29" s="6"/>
    </row>
    <row r="30" spans="1:12" x14ac:dyDescent="0.25">
      <c r="B30" s="6"/>
      <c r="C30" s="6"/>
      <c r="D30" s="6"/>
      <c r="E30" s="6"/>
      <c r="F30" s="6"/>
      <c r="G30" s="6"/>
      <c r="H30" s="6"/>
      <c r="I30" s="6"/>
    </row>
  </sheetData>
  <autoFilter ref="A5:L21" xr:uid="{7C7FDA78-5CFE-4948-BBD9-FB092B2D063D}"/>
  <mergeCells count="17">
    <mergeCell ref="L17:L18"/>
    <mergeCell ref="A1:B1"/>
    <mergeCell ref="B23:D23"/>
    <mergeCell ref="B22:D22"/>
    <mergeCell ref="A2:L2"/>
    <mergeCell ref="A3:L3"/>
    <mergeCell ref="H17:H18"/>
    <mergeCell ref="I17:I18"/>
    <mergeCell ref="J17:J18"/>
    <mergeCell ref="K17:K18"/>
    <mergeCell ref="A17:A18"/>
    <mergeCell ref="B17:B18"/>
    <mergeCell ref="C17:C18"/>
    <mergeCell ref="D17:D18"/>
    <mergeCell ref="E17:E18"/>
    <mergeCell ref="E8:E9"/>
    <mergeCell ref="L8:L9"/>
  </mergeCells>
  <dataValidations count="2">
    <dataValidation type="list" allowBlank="1" showInputMessage="1" showErrorMessage="1" sqref="K6:K8 K10:K14 K17" xr:uid="{00000000-0002-0000-0000-000000000000}">
      <formula1>mod_derulare</formula1>
    </dataValidation>
    <dataValidation type="list" allowBlank="1" showInputMessage="1" showErrorMessage="1" sqref="J6:J8 J10:J14 J17" xr:uid="{00000000-0002-0000-0000-000001000000}">
      <formula1>tip_procedura</formula1>
    </dataValidation>
  </dataValidations>
  <pageMargins left="0.7" right="0.7" top="0.75" bottom="0.75" header="0.3" footer="0.3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MARIUS-LEON TĂNASIE</dc:creator>
  <cp:lastModifiedBy>MARIUS-LEON TĂNASIE</cp:lastModifiedBy>
  <cp:lastPrinted>2025-07-10T10:53:44Z</cp:lastPrinted>
  <dcterms:created xsi:type="dcterms:W3CDTF">2025-02-12T11:59:16Z</dcterms:created>
  <dcterms:modified xsi:type="dcterms:W3CDTF">2025-07-15T13:56:49Z</dcterms:modified>
</cp:coreProperties>
</file>