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11 noiembrie 2024\pt. site\"/>
    </mc:Choice>
  </mc:AlternateContent>
  <bookViews>
    <workbookView xWindow="0" yWindow="0" windowWidth="23016" windowHeight="9168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L54" i="1"/>
  <c r="C54" i="1"/>
  <c r="H51" i="1"/>
  <c r="C51" i="1"/>
  <c r="H50" i="1"/>
  <c r="H49" i="1"/>
  <c r="C49" i="1"/>
  <c r="H48" i="1"/>
  <c r="C48" i="1"/>
  <c r="K47" i="1"/>
  <c r="H46" i="1"/>
  <c r="C46" i="1"/>
  <c r="H45" i="1"/>
  <c r="C45" i="1"/>
  <c r="C44" i="1"/>
  <c r="C43" i="1"/>
  <c r="C38" i="1"/>
  <c r="C37" i="1"/>
  <c r="K36" i="1"/>
  <c r="C36" i="1"/>
  <c r="C35" i="1"/>
  <c r="H33" i="1"/>
  <c r="C33" i="1"/>
  <c r="K32" i="1"/>
  <c r="C32" i="1"/>
  <c r="C31" i="1"/>
  <c r="C28" i="1"/>
  <c r="C27" i="1"/>
  <c r="C26" i="1"/>
  <c r="C25" i="1"/>
  <c r="C24" i="1"/>
  <c r="H23" i="1"/>
  <c r="C23" i="1"/>
  <c r="H22" i="1"/>
  <c r="C22" i="1"/>
  <c r="C19" i="1"/>
  <c r="C18" i="1"/>
  <c r="H17" i="1"/>
  <c r="C17" i="1"/>
  <c r="H16" i="1"/>
  <c r="C16" i="1"/>
  <c r="L32" i="1" l="1"/>
  <c r="K54" i="1"/>
  <c r="H32" i="1"/>
  <c r="K55" i="1"/>
  <c r="B20" i="1"/>
  <c r="K16" i="1"/>
  <c r="K18" i="1"/>
  <c r="K22" i="1"/>
  <c r="K24" i="1"/>
  <c r="K31" i="1"/>
  <c r="K35" i="1"/>
  <c r="K42" i="1"/>
  <c r="K56" i="1"/>
  <c r="L48" i="1"/>
  <c r="K21" i="1"/>
  <c r="L44" i="1"/>
  <c r="K43" i="1"/>
  <c r="L50" i="1"/>
  <c r="L51" i="1"/>
  <c r="H54" i="1"/>
  <c r="K44" i="1"/>
  <c r="L45" i="1"/>
  <c r="L46" i="1"/>
  <c r="L18" i="1"/>
  <c r="L24" i="1"/>
  <c r="L33" i="1"/>
  <c r="H36" i="1"/>
  <c r="H44" i="1"/>
  <c r="C50" i="1"/>
  <c r="C21" i="1"/>
  <c r="L28" i="1"/>
  <c r="L35" i="1"/>
  <c r="L38" i="1"/>
  <c r="K50" i="1"/>
  <c r="G20" i="1"/>
  <c r="H20" i="1" s="1"/>
  <c r="H35" i="1"/>
  <c r="H24" i="1"/>
  <c r="H28" i="1"/>
  <c r="H38" i="1"/>
  <c r="H56" i="1"/>
  <c r="L21" i="1"/>
  <c r="H18" i="1"/>
  <c r="L16" i="1"/>
  <c r="L22" i="1"/>
  <c r="L23" i="1"/>
  <c r="K27" i="1"/>
  <c r="K28" i="1"/>
  <c r="K38" i="1"/>
  <c r="L49" i="1"/>
  <c r="L37" i="1"/>
  <c r="H37" i="1"/>
  <c r="H19" i="1"/>
  <c r="K19" i="1"/>
  <c r="K37" i="1"/>
  <c r="K17" i="1"/>
  <c r="L27" i="1"/>
  <c r="B15" i="1"/>
  <c r="L17" i="1"/>
  <c r="L26" i="1"/>
  <c r="L31" i="1"/>
  <c r="H31" i="1"/>
  <c r="L42" i="1"/>
  <c r="H42" i="1"/>
  <c r="G41" i="1"/>
  <c r="L43" i="1"/>
  <c r="H43" i="1"/>
  <c r="H52" i="1"/>
  <c r="L52" i="1"/>
  <c r="K53" i="1"/>
  <c r="C42" i="1"/>
  <c r="B41" i="1"/>
  <c r="L36" i="1"/>
  <c r="C47" i="1"/>
  <c r="H25" i="1"/>
  <c r="K25" i="1"/>
  <c r="H21" i="1"/>
  <c r="K23" i="1"/>
  <c r="L25" i="1"/>
  <c r="H26" i="1"/>
  <c r="H47" i="1"/>
  <c r="L47" i="1"/>
  <c r="K52" i="1"/>
  <c r="H53" i="1"/>
  <c r="L55" i="1"/>
  <c r="H55" i="1"/>
  <c r="C52" i="1"/>
  <c r="C53" i="1"/>
  <c r="L53" i="1"/>
  <c r="K26" i="1"/>
  <c r="H27" i="1"/>
  <c r="G15" i="1"/>
  <c r="L19" i="1"/>
  <c r="K57" i="1"/>
  <c r="K33" i="1"/>
  <c r="K45" i="1"/>
  <c r="K46" i="1"/>
  <c r="K48" i="1"/>
  <c r="K49" i="1"/>
  <c r="K51" i="1"/>
  <c r="L57" i="1"/>
  <c r="C57" i="1"/>
  <c r="H57" i="1"/>
  <c r="L20" i="1" l="1"/>
  <c r="C20" i="1"/>
  <c r="K20" i="1"/>
  <c r="K15" i="1"/>
  <c r="L15" i="1"/>
  <c r="G14" i="1"/>
  <c r="H15" i="1"/>
  <c r="B40" i="1"/>
  <c r="D41" i="1" s="1"/>
  <c r="C41" i="1"/>
  <c r="C15" i="1"/>
  <c r="B14" i="1"/>
  <c r="L41" i="1"/>
  <c r="K41" i="1"/>
  <c r="G40" i="1"/>
  <c r="I41" i="1" s="1"/>
  <c r="H41" i="1"/>
  <c r="B13" i="1" l="1"/>
  <c r="C14" i="1"/>
  <c r="L40" i="1"/>
  <c r="K40" i="1"/>
  <c r="I50" i="1"/>
  <c r="I44" i="1"/>
  <c r="I46" i="1"/>
  <c r="I55" i="1"/>
  <c r="I51" i="1"/>
  <c r="H40" i="1"/>
  <c r="I48" i="1"/>
  <c r="I56" i="1"/>
  <c r="I54" i="1"/>
  <c r="I49" i="1"/>
  <c r="I40" i="1"/>
  <c r="I45" i="1"/>
  <c r="I47" i="1"/>
  <c r="I53" i="1"/>
  <c r="I57" i="1"/>
  <c r="I42" i="1"/>
  <c r="I52" i="1"/>
  <c r="I43" i="1"/>
  <c r="D50" i="1"/>
  <c r="D44" i="1"/>
  <c r="D49" i="1"/>
  <c r="D46" i="1"/>
  <c r="D40" i="1"/>
  <c r="C40" i="1"/>
  <c r="D51" i="1"/>
  <c r="D56" i="1"/>
  <c r="D48" i="1"/>
  <c r="D45" i="1"/>
  <c r="D54" i="1"/>
  <c r="D47" i="1"/>
  <c r="D52" i="1"/>
  <c r="D42" i="1"/>
  <c r="D53" i="1"/>
  <c r="D43" i="1"/>
  <c r="D57" i="1"/>
  <c r="D55" i="1"/>
  <c r="L14" i="1"/>
  <c r="G13" i="1"/>
  <c r="K14" i="1"/>
  <c r="H14" i="1"/>
  <c r="H13" i="1" l="1"/>
  <c r="K13" i="1"/>
  <c r="L13" i="1"/>
  <c r="G12" i="1"/>
  <c r="I13" i="1" s="1"/>
  <c r="C13" i="1"/>
  <c r="B12" i="1"/>
  <c r="D13" i="1" s="1"/>
  <c r="B59" i="1" l="1"/>
  <c r="C59" i="1" s="1"/>
  <c r="D35" i="1"/>
  <c r="D32" i="1"/>
  <c r="D24" i="1"/>
  <c r="D18" i="1"/>
  <c r="D16" i="1"/>
  <c r="D38" i="1"/>
  <c r="D23" i="1"/>
  <c r="D12" i="1"/>
  <c r="D21" i="1"/>
  <c r="C12" i="1"/>
  <c r="D28" i="1"/>
  <c r="D33" i="1"/>
  <c r="D22" i="1"/>
  <c r="D25" i="1"/>
  <c r="D17" i="1"/>
  <c r="D37" i="1"/>
  <c r="D31" i="1"/>
  <c r="D19" i="1"/>
  <c r="D20" i="1"/>
  <c r="D27" i="1"/>
  <c r="D26" i="1"/>
  <c r="D36" i="1"/>
  <c r="D15" i="1"/>
  <c r="D14" i="1"/>
  <c r="K12" i="1"/>
  <c r="G59" i="1"/>
  <c r="I36" i="1"/>
  <c r="I35" i="1"/>
  <c r="I32" i="1"/>
  <c r="I24" i="1"/>
  <c r="I18" i="1"/>
  <c r="I22" i="1"/>
  <c r="I21" i="1"/>
  <c r="I16" i="1"/>
  <c r="I38" i="1"/>
  <c r="I28" i="1"/>
  <c r="L12" i="1"/>
  <c r="H12" i="1"/>
  <c r="I12" i="1"/>
  <c r="I33" i="1"/>
  <c r="I37" i="1"/>
  <c r="I26" i="1"/>
  <c r="I25" i="1"/>
  <c r="I19" i="1"/>
  <c r="I27" i="1"/>
  <c r="I31" i="1"/>
  <c r="I20" i="1"/>
  <c r="I17" i="1"/>
  <c r="I23" i="1"/>
  <c r="I15" i="1"/>
  <c r="I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<sst xmlns="http://schemas.openxmlformats.org/spreadsheetml/2006/main" count="61" uniqueCount="56">
  <si>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</si>
  <si>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</si>
  <si>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</si>
  <si>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1.01.-30.11.2023
</t>
  </si>
  <si>
    <t xml:space="preserve">
Realizări 1.01.-30.11.2024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</si>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</sst>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74"/>
  <sheetViews>
    <sheetView showZeros="0" tabSelected="1" view="pageBreakPreview" topLeftCell="A49" zoomScale="75" zoomScaleNormal="75" zoomScaleSheetLayoutView="75" workbookViewId="0">
      <selection activeCell="B16" sqref="B16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4.2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98" t="s">
        <v>3</v>
      </c>
      <c r="C7" s="98"/>
      <c r="D7" s="98"/>
      <c r="E7" s="15"/>
      <c r="F7" s="16"/>
      <c r="G7" s="98" t="s">
        <v>4</v>
      </c>
      <c r="H7" s="98"/>
      <c r="I7" s="98"/>
      <c r="J7" s="17"/>
      <c r="K7" s="99" t="s">
        <v>5</v>
      </c>
      <c r="L7" s="100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1604554</v>
      </c>
      <c r="C10" s="31"/>
      <c r="D10" s="31"/>
      <c r="E10" s="31"/>
      <c r="F10" s="31"/>
      <c r="G10" s="31">
        <v>1764500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464951.16789322003</v>
      </c>
      <c r="C12" s="38">
        <f>B12/$B$10*100</f>
        <v>28.976972285957348</v>
      </c>
      <c r="D12" s="38">
        <f>B12/B$12*100</f>
        <v>100</v>
      </c>
      <c r="E12" s="38"/>
      <c r="F12" s="38"/>
      <c r="G12" s="37">
        <f>G13+G31+G32+G34+G35+G33+G36+G37+G38+G30+G29</f>
        <v>523937.47974502988</v>
      </c>
      <c r="H12" s="38">
        <f>G12/$G$10*100</f>
        <v>29.693254731937085</v>
      </c>
      <c r="I12" s="38">
        <f t="shared" ref="I12:I33" si="0">G12/G$12*100</f>
        <v>100</v>
      </c>
      <c r="J12" s="38"/>
      <c r="K12" s="38">
        <f t="shared" ref="K12:K28" si="1">G12-B12</f>
        <v>58986.311851809849</v>
      </c>
      <c r="L12" s="39">
        <f t="shared" ref="L12:L28" si="2">G12/B12-1</f>
        <v>0.12686560637988675</v>
      </c>
    </row>
    <row r="13" spans="1:12" s="44" customFormat="1" ht="24.9" customHeight="1" x14ac:dyDescent="0.3">
      <c r="A13" s="40" t="s">
        <v>12</v>
      </c>
      <c r="B13" s="41">
        <f>B14+B27+B28</f>
        <v>414493.43705621996</v>
      </c>
      <c r="C13" s="42">
        <f>B13/$B$10*100</f>
        <v>25.832314590610224</v>
      </c>
      <c r="D13" s="42">
        <f>B13/B$12*100</f>
        <v>89.147735435178404</v>
      </c>
      <c r="E13" s="42"/>
      <c r="F13" s="42"/>
      <c r="G13" s="41">
        <f>G14+G27+G28</f>
        <v>485975.82655602996</v>
      </c>
      <c r="H13" s="42">
        <f>G13/$G$10*100</f>
        <v>27.541843386570129</v>
      </c>
      <c r="I13" s="42">
        <f t="shared" si="0"/>
        <v>92.754545216449557</v>
      </c>
      <c r="J13" s="42"/>
      <c r="K13" s="42">
        <f t="shared" si="1"/>
        <v>71482.38949981</v>
      </c>
      <c r="L13" s="43">
        <f t="shared" si="2"/>
        <v>0.17245722877420233</v>
      </c>
    </row>
    <row r="14" spans="1:12" s="44" customFormat="1" ht="25.5" customHeight="1" x14ac:dyDescent="0.3">
      <c r="A14" s="45" t="s">
        <v>13</v>
      </c>
      <c r="B14" s="41">
        <f>B15+B19+B20+B25+B26</f>
        <v>231064.26782499996</v>
      </c>
      <c r="C14" s="42">
        <f>B14/$B$10*100</f>
        <v>14.400529232733827</v>
      </c>
      <c r="D14" s="42">
        <f t="shared" ref="D14:D35" si="3">B14/B$12*100</f>
        <v>49.696459280228289</v>
      </c>
      <c r="E14" s="42"/>
      <c r="F14" s="42"/>
      <c r="G14" s="41">
        <f>G15+G19+G20+G25+G26</f>
        <v>267277.95628500002</v>
      </c>
      <c r="H14" s="42">
        <f>G14/$G$10*100</f>
        <v>15.147518066591104</v>
      </c>
      <c r="I14" s="42">
        <f t="shared" si="0"/>
        <v>51.01333014295308</v>
      </c>
      <c r="J14" s="42"/>
      <c r="K14" s="42">
        <f t="shared" si="1"/>
        <v>36213.688460000063</v>
      </c>
      <c r="L14" s="43">
        <f t="shared" si="2"/>
        <v>0.15672561058824996</v>
      </c>
    </row>
    <row r="15" spans="1:12" s="44" customFormat="1" ht="40.5" customHeight="1" x14ac:dyDescent="0.3">
      <c r="A15" s="46" t="s">
        <v>14</v>
      </c>
      <c r="B15" s="41">
        <f>B16+B17+B18</f>
        <v>70194.755447999996</v>
      </c>
      <c r="C15" s="42">
        <f>B15/$B$10*100</f>
        <v>4.3747206668021139</v>
      </c>
      <c r="D15" s="42">
        <f t="shared" si="3"/>
        <v>15.097231772976386</v>
      </c>
      <c r="E15" s="42"/>
      <c r="F15" s="42"/>
      <c r="G15" s="41">
        <f>G16+G17+G18</f>
        <v>84622.856929000001</v>
      </c>
      <c r="H15" s="42">
        <f>G15/$G$10*100</f>
        <v>4.795854742363276</v>
      </c>
      <c r="I15" s="42">
        <f t="shared" si="0"/>
        <v>16.151327248087131</v>
      </c>
      <c r="J15" s="42"/>
      <c r="K15" s="42">
        <f t="shared" si="1"/>
        <v>14428.101481000005</v>
      </c>
      <c r="L15" s="43">
        <f t="shared" si="2"/>
        <v>0.2055438670441454</v>
      </c>
    </row>
    <row r="16" spans="1:12" ht="25.5" customHeight="1" x14ac:dyDescent="0.25">
      <c r="A16" s="47" t="s">
        <v>15</v>
      </c>
      <c r="B16" s="48">
        <v>28128.296999999999</v>
      </c>
      <c r="C16" s="48">
        <f t="shared" ref="C16:C28" si="4">B16/$B$10*100</f>
        <v>1.7530290036982237</v>
      </c>
      <c r="D16" s="48">
        <f t="shared" si="3"/>
        <v>6.0497314432942559</v>
      </c>
      <c r="E16" s="48"/>
      <c r="F16" s="48"/>
      <c r="G16" s="48">
        <v>34402.22</v>
      </c>
      <c r="H16" s="48">
        <f t="shared" ref="H16:H28" si="5">G16/$G$10*100</f>
        <v>1.9496865967696231</v>
      </c>
      <c r="I16" s="48">
        <f t="shared" si="0"/>
        <v>6.5660925835543535</v>
      </c>
      <c r="J16" s="48"/>
      <c r="K16" s="48">
        <f t="shared" si="1"/>
        <v>6273.9230000000025</v>
      </c>
      <c r="L16" s="49">
        <f t="shared" si="2"/>
        <v>0.22304667076005358</v>
      </c>
    </row>
    <row r="17" spans="1:12" ht="18" customHeight="1" x14ac:dyDescent="0.25">
      <c r="A17" s="47" t="s">
        <v>16</v>
      </c>
      <c r="B17" s="48">
        <v>36758.224448000001</v>
      </c>
      <c r="C17" s="48">
        <f t="shared" si="4"/>
        <v>2.2908686431245067</v>
      </c>
      <c r="D17" s="48">
        <f t="shared" si="3"/>
        <v>7.9058247373715247</v>
      </c>
      <c r="E17" s="48"/>
      <c r="F17" s="48"/>
      <c r="G17" s="48">
        <v>44735.138929000001</v>
      </c>
      <c r="H17" s="48">
        <f t="shared" si="5"/>
        <v>2.5352869894587702</v>
      </c>
      <c r="I17" s="48">
        <f>G17/G$12*100</f>
        <v>8.5382589828790287</v>
      </c>
      <c r="J17" s="48"/>
      <c r="K17" s="48">
        <f t="shared" si="1"/>
        <v>7976.9144809999998</v>
      </c>
      <c r="L17" s="49">
        <f t="shared" si="2"/>
        <v>0.21701033172275608</v>
      </c>
    </row>
    <row r="18" spans="1:12" ht="31.95" customHeight="1" x14ac:dyDescent="0.25">
      <c r="A18" s="50" t="s">
        <v>17</v>
      </c>
      <c r="B18" s="48">
        <v>5308.2340000000004</v>
      </c>
      <c r="C18" s="48">
        <f t="shared" si="4"/>
        <v>0.33082301997938368</v>
      </c>
      <c r="D18" s="48">
        <f t="shared" si="3"/>
        <v>1.1416755923106061</v>
      </c>
      <c r="E18" s="48"/>
      <c r="F18" s="48"/>
      <c r="G18" s="48">
        <v>5485.4979999999996</v>
      </c>
      <c r="H18" s="48">
        <f>G18/$G$10*100</f>
        <v>0.31088115613488237</v>
      </c>
      <c r="I18" s="48">
        <f t="shared" si="0"/>
        <v>1.046975681653749</v>
      </c>
      <c r="J18" s="48"/>
      <c r="K18" s="48">
        <f t="shared" si="1"/>
        <v>177.26399999999921</v>
      </c>
      <c r="L18" s="49">
        <f t="shared" si="2"/>
        <v>3.3394157077476061E-2</v>
      </c>
    </row>
    <row r="19" spans="1:12" ht="24" customHeight="1" x14ac:dyDescent="0.3">
      <c r="A19" s="46" t="s">
        <v>18</v>
      </c>
      <c r="B19" s="42">
        <v>6991.2300000000005</v>
      </c>
      <c r="C19" s="42">
        <f t="shared" si="4"/>
        <v>0.4357117304871011</v>
      </c>
      <c r="D19" s="42">
        <f t="shared" si="3"/>
        <v>1.5036482286255048</v>
      </c>
      <c r="E19" s="42"/>
      <c r="F19" s="42"/>
      <c r="G19" s="42">
        <v>7991.6190000000006</v>
      </c>
      <c r="H19" s="42">
        <f t="shared" si="5"/>
        <v>0.4529112496457921</v>
      </c>
      <c r="I19" s="42">
        <f t="shared" si="0"/>
        <v>1.5253001186113007</v>
      </c>
      <c r="J19" s="42"/>
      <c r="K19" s="42">
        <f t="shared" si="1"/>
        <v>1000.3890000000001</v>
      </c>
      <c r="L19" s="43">
        <f t="shared" si="2"/>
        <v>0.14309198810509738</v>
      </c>
    </row>
    <row r="20" spans="1:12" ht="23.25" customHeight="1" x14ac:dyDescent="0.25">
      <c r="A20" s="51" t="s">
        <v>19</v>
      </c>
      <c r="B20" s="41">
        <f>B21+B22+B23+B24</f>
        <v>151020.78137699998</v>
      </c>
      <c r="C20" s="42">
        <f>B20/$B$10*100</f>
        <v>9.4120099028764361</v>
      </c>
      <c r="D20" s="42">
        <f t="shared" si="3"/>
        <v>32.480998394154625</v>
      </c>
      <c r="E20" s="42"/>
      <c r="F20" s="42"/>
      <c r="G20" s="41">
        <f>G21+G22+G23+G24</f>
        <v>171306.797356</v>
      </c>
      <c r="H20" s="42">
        <f>G20/$G$10*100</f>
        <v>9.7085178439217898</v>
      </c>
      <c r="I20" s="42">
        <f t="shared" si="0"/>
        <v>32.696037977539824</v>
      </c>
      <c r="J20" s="42"/>
      <c r="K20" s="42">
        <f t="shared" si="1"/>
        <v>20286.015979000018</v>
      </c>
      <c r="L20" s="43">
        <f t="shared" si="2"/>
        <v>0.13432599006595747</v>
      </c>
    </row>
    <row r="21" spans="1:12" ht="20.25" customHeight="1" x14ac:dyDescent="0.25">
      <c r="A21" s="47" t="s">
        <v>20</v>
      </c>
      <c r="B21" s="34">
        <v>94391.37</v>
      </c>
      <c r="C21" s="48">
        <f t="shared" si="4"/>
        <v>5.8827169419041052</v>
      </c>
      <c r="D21" s="48">
        <f t="shared" si="3"/>
        <v>20.301351306999571</v>
      </c>
      <c r="E21" s="48"/>
      <c r="F21" s="48"/>
      <c r="G21" s="48">
        <v>108571.74</v>
      </c>
      <c r="H21" s="48">
        <f t="shared" si="5"/>
        <v>6.1531164635874189</v>
      </c>
      <c r="I21" s="48">
        <f>G21/G$12*100</f>
        <v>20.722270155751332</v>
      </c>
      <c r="J21" s="48"/>
      <c r="K21" s="48">
        <f t="shared" si="1"/>
        <v>14180.37000000001</v>
      </c>
      <c r="L21" s="49">
        <f t="shared" si="2"/>
        <v>0.15022951780443505</v>
      </c>
    </row>
    <row r="22" spans="1:12" ht="18" customHeight="1" x14ac:dyDescent="0.25">
      <c r="A22" s="47" t="s">
        <v>21</v>
      </c>
      <c r="B22" s="34">
        <v>33636.362999999998</v>
      </c>
      <c r="C22" s="48">
        <f t="shared" si="4"/>
        <v>2.0963060763302446</v>
      </c>
      <c r="D22" s="48">
        <f t="shared" si="3"/>
        <v>7.2343861727270404</v>
      </c>
      <c r="E22" s="48"/>
      <c r="F22" s="48"/>
      <c r="G22" s="48">
        <v>42151.974999999999</v>
      </c>
      <c r="H22" s="48">
        <f t="shared" si="5"/>
        <v>2.3888906205724001</v>
      </c>
      <c r="I22" s="48">
        <f t="shared" si="0"/>
        <v>8.0452299424184979</v>
      </c>
      <c r="J22" s="48"/>
      <c r="K22" s="48">
        <f t="shared" si="1"/>
        <v>8515.612000000001</v>
      </c>
      <c r="L22" s="49">
        <f t="shared" si="2"/>
        <v>0.25316684803288636</v>
      </c>
    </row>
    <row r="23" spans="1:12" s="53" customFormat="1" ht="23.4" customHeight="1" x14ac:dyDescent="0.25">
      <c r="A23" s="52" t="s">
        <v>22</v>
      </c>
      <c r="B23" s="34">
        <v>16573.153376999999</v>
      </c>
      <c r="C23" s="48">
        <f t="shared" si="4"/>
        <v>1.0328822449727464</v>
      </c>
      <c r="D23" s="48">
        <f t="shared" si="3"/>
        <v>3.5644933320838894</v>
      </c>
      <c r="E23" s="48"/>
      <c r="F23" s="48"/>
      <c r="G23" s="48">
        <v>13046.767356</v>
      </c>
      <c r="H23" s="48">
        <f t="shared" si="5"/>
        <v>0.73940308053272885</v>
      </c>
      <c r="I23" s="48">
        <f t="shared" si="0"/>
        <v>2.4901382054876295</v>
      </c>
      <c r="J23" s="48"/>
      <c r="K23" s="48">
        <f t="shared" si="1"/>
        <v>-3526.3860209999984</v>
      </c>
      <c r="L23" s="49">
        <f t="shared" si="2"/>
        <v>-0.2127770099499513</v>
      </c>
    </row>
    <row r="24" spans="1:12" ht="49.95" customHeight="1" x14ac:dyDescent="0.25">
      <c r="A24" s="52" t="s">
        <v>23</v>
      </c>
      <c r="B24" s="34">
        <v>6419.8950000000004</v>
      </c>
      <c r="C24" s="48">
        <f t="shared" si="4"/>
        <v>0.40010463966934118</v>
      </c>
      <c r="D24" s="48">
        <f t="shared" si="3"/>
        <v>1.3807675823441277</v>
      </c>
      <c r="E24" s="48"/>
      <c r="F24" s="48"/>
      <c r="G24" s="48">
        <v>7536.3149999999996</v>
      </c>
      <c r="H24" s="48">
        <f t="shared" si="5"/>
        <v>0.42710767922924342</v>
      </c>
      <c r="I24" s="48">
        <f t="shared" si="0"/>
        <v>1.4383996738823666</v>
      </c>
      <c r="J24" s="48"/>
      <c r="K24" s="48">
        <f t="shared" si="1"/>
        <v>1116.4199999999992</v>
      </c>
      <c r="L24" s="49">
        <f t="shared" si="2"/>
        <v>0.17390004042122165</v>
      </c>
    </row>
    <row r="25" spans="1:12" s="44" customFormat="1" ht="35.25" customHeight="1" x14ac:dyDescent="0.3">
      <c r="A25" s="51" t="s">
        <v>24</v>
      </c>
      <c r="B25" s="54">
        <v>1592.9849999999999</v>
      </c>
      <c r="C25" s="42">
        <f t="shared" si="4"/>
        <v>9.9278989675635712E-2</v>
      </c>
      <c r="D25" s="42">
        <f t="shared" si="3"/>
        <v>0.34261339899803034</v>
      </c>
      <c r="E25" s="42"/>
      <c r="F25" s="42"/>
      <c r="G25" s="42">
        <v>1783.5820000000001</v>
      </c>
      <c r="H25" s="42">
        <f t="shared" si="5"/>
        <v>0.10108143950127516</v>
      </c>
      <c r="I25" s="42">
        <f t="shared" si="0"/>
        <v>0.34041886082819778</v>
      </c>
      <c r="J25" s="42"/>
      <c r="K25" s="42">
        <f t="shared" si="1"/>
        <v>190.59700000000021</v>
      </c>
      <c r="L25" s="43">
        <f t="shared" si="2"/>
        <v>0.1196477054084002</v>
      </c>
    </row>
    <row r="26" spans="1:12" s="44" customFormat="1" ht="17.25" customHeight="1" x14ac:dyDescent="0.3">
      <c r="A26" s="55" t="s">
        <v>25</v>
      </c>
      <c r="B26" s="54">
        <v>1264.5160000000001</v>
      </c>
      <c r="C26" s="42">
        <f t="shared" si="4"/>
        <v>7.8807942892542102E-2</v>
      </c>
      <c r="D26" s="42">
        <f t="shared" si="3"/>
        <v>0.27196748547374483</v>
      </c>
      <c r="E26" s="42"/>
      <c r="F26" s="42"/>
      <c r="G26" s="42">
        <v>1573.1010000000001</v>
      </c>
      <c r="H26" s="42">
        <f t="shared" si="5"/>
        <v>8.9152791158968556E-2</v>
      </c>
      <c r="I26" s="42">
        <f t="shared" si="0"/>
        <v>0.30024593788662296</v>
      </c>
      <c r="J26" s="42"/>
      <c r="K26" s="42">
        <f t="shared" si="1"/>
        <v>308.58500000000004</v>
      </c>
      <c r="L26" s="43">
        <f t="shared" si="2"/>
        <v>0.24403408102388591</v>
      </c>
    </row>
    <row r="27" spans="1:12" s="44" customFormat="1" ht="18" customHeight="1" x14ac:dyDescent="0.3">
      <c r="A27" s="56" t="s">
        <v>26</v>
      </c>
      <c r="B27" s="54">
        <v>143505.13754900001</v>
      </c>
      <c r="C27" s="42">
        <f>B27/$B$10*100</f>
        <v>8.9436153316747209</v>
      </c>
      <c r="D27" s="42">
        <f t="shared" si="3"/>
        <v>30.864561153647252</v>
      </c>
      <c r="E27" s="42"/>
      <c r="F27" s="42"/>
      <c r="G27" s="42">
        <v>172253.33448699999</v>
      </c>
      <c r="H27" s="42">
        <f t="shared" si="5"/>
        <v>9.7621612064040804</v>
      </c>
      <c r="I27" s="42">
        <f>G27/G$12*100</f>
        <v>32.876696389581781</v>
      </c>
      <c r="J27" s="42"/>
      <c r="K27" s="42">
        <f t="shared" si="1"/>
        <v>28748.196937999979</v>
      </c>
      <c r="L27" s="43">
        <f t="shared" si="2"/>
        <v>0.20032869504887141</v>
      </c>
    </row>
    <row r="28" spans="1:12" s="44" customFormat="1" ht="18.75" customHeight="1" x14ac:dyDescent="0.3">
      <c r="A28" s="58" t="s">
        <v>27</v>
      </c>
      <c r="B28" s="54">
        <v>39924.031682219997</v>
      </c>
      <c r="C28" s="42">
        <f t="shared" si="4"/>
        <v>2.4881700262016735</v>
      </c>
      <c r="D28" s="42">
        <f t="shared" si="3"/>
        <v>8.5867150013028652</v>
      </c>
      <c r="E28" s="42"/>
      <c r="F28" s="42"/>
      <c r="G28" s="42">
        <v>46444.535784029998</v>
      </c>
      <c r="H28" s="42">
        <f t="shared" si="5"/>
        <v>2.6321641135749503</v>
      </c>
      <c r="I28" s="42">
        <f>G28/G$12*100</f>
        <v>8.8645186839147065</v>
      </c>
      <c r="J28" s="42"/>
      <c r="K28" s="42">
        <f t="shared" si="1"/>
        <v>6520.5041018100019</v>
      </c>
      <c r="L28" s="43">
        <f t="shared" si="2"/>
        <v>0.16332278647884846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>
        <v>0</v>
      </c>
      <c r="H29" s="42"/>
      <c r="I29" s="42"/>
      <c r="J29" s="42"/>
      <c r="K29" s="42"/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>
        <v>0</v>
      </c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1201.7085</v>
      </c>
      <c r="C31" s="42">
        <f>B31/$B$10*100</f>
        <v>7.4893615297459609E-2</v>
      </c>
      <c r="D31" s="42">
        <f t="shared" si="3"/>
        <v>0.25845907763715575</v>
      </c>
      <c r="E31" s="42"/>
      <c r="F31" s="42"/>
      <c r="G31" s="42">
        <v>1212.5990000000002</v>
      </c>
      <c r="H31" s="42">
        <f>G31/$G$10*100</f>
        <v>6.8721960895437806E-2</v>
      </c>
      <c r="I31" s="42">
        <f t="shared" si="0"/>
        <v>0.23143963676545951</v>
      </c>
      <c r="J31" s="42"/>
      <c r="K31" s="42">
        <f>G31-B31</f>
        <v>10.890500000000202</v>
      </c>
      <c r="L31" s="43">
        <f>G31/B31-1</f>
        <v>9.062513912484027E-3</v>
      </c>
    </row>
    <row r="32" spans="1:12" s="44" customFormat="1" ht="18" customHeight="1" x14ac:dyDescent="0.3">
      <c r="A32" s="60" t="s">
        <v>31</v>
      </c>
      <c r="B32" s="54">
        <v>0.33887599999999996</v>
      </c>
      <c r="C32" s="42">
        <f>B32/$B$10*100</f>
        <v>2.1119638229688746E-5</v>
      </c>
      <c r="D32" s="42">
        <f t="shared" si="3"/>
        <v>7.2884213096078451E-5</v>
      </c>
      <c r="E32" s="42"/>
      <c r="F32" s="42"/>
      <c r="G32" s="42">
        <v>1.96228</v>
      </c>
      <c r="H32" s="42">
        <f>G32/$G$10*100</f>
        <v>1.1120884103145368E-4</v>
      </c>
      <c r="I32" s="42">
        <f t="shared" si="0"/>
        <v>3.7452560197734439E-4</v>
      </c>
      <c r="J32" s="42"/>
      <c r="K32" s="42">
        <f>G32-B32</f>
        <v>1.6234040000000001</v>
      </c>
      <c r="L32" s="43">
        <f>G32/B32-1</f>
        <v>4.7905546571607323</v>
      </c>
    </row>
    <row r="33" spans="1:12" s="44" customFormat="1" ht="34.950000000000003" customHeight="1" x14ac:dyDescent="0.3">
      <c r="A33" s="61" t="s">
        <v>32</v>
      </c>
      <c r="B33" s="54">
        <v>6070.1010109999997</v>
      </c>
      <c r="C33" s="42">
        <f>B33/$B$10*100</f>
        <v>0.37830456382271954</v>
      </c>
      <c r="D33" s="42">
        <f t="shared" si="3"/>
        <v>1.3055351680273766</v>
      </c>
      <c r="E33" s="42"/>
      <c r="F33" s="42"/>
      <c r="G33" s="42">
        <v>20518.744588000001</v>
      </c>
      <c r="H33" s="42">
        <f>G33/$G$10*100</f>
        <v>1.1628645275148768</v>
      </c>
      <c r="I33" s="42">
        <f t="shared" si="0"/>
        <v>3.9162582142406173</v>
      </c>
      <c r="J33" s="42"/>
      <c r="K33" s="42">
        <f>G33-B33</f>
        <v>14448.643577000003</v>
      </c>
      <c r="L33" s="43">
        <f>G33/B33-1</f>
        <v>2.3802970577947113</v>
      </c>
    </row>
    <row r="34" spans="1:12" s="44" customFormat="1" ht="16.95" customHeight="1" x14ac:dyDescent="0.3">
      <c r="A34" s="62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ht="18.600000000000001" customHeight="1" x14ac:dyDescent="0.3">
      <c r="A35" s="60" t="s">
        <v>34</v>
      </c>
      <c r="B35" s="62">
        <v>-217.95995600000001</v>
      </c>
      <c r="C35" s="62">
        <f>B35/$B$10*100</f>
        <v>-1.3583834261732543E-2</v>
      </c>
      <c r="D35" s="62">
        <f t="shared" si="3"/>
        <v>-4.6878031726991239E-2</v>
      </c>
      <c r="E35" s="62"/>
      <c r="F35" s="62"/>
      <c r="G35" s="62">
        <v>-98.698999999999998</v>
      </c>
      <c r="H35" s="62">
        <f>G35/$G$10*100</f>
        <v>-5.5935959195239447E-3</v>
      </c>
      <c r="I35" s="62">
        <f>G35/G$12*100</f>
        <v>-1.883793464213156E-2</v>
      </c>
      <c r="J35" s="62"/>
      <c r="K35" s="62">
        <f>G35-B35</f>
        <v>119.26095600000001</v>
      </c>
      <c r="L35" s="43">
        <f>G35/B35-1</f>
        <v>-0.54716911394494872</v>
      </c>
    </row>
    <row r="36" spans="1:12" ht="19.2" customHeight="1" x14ac:dyDescent="0.3">
      <c r="A36" s="63" t="s">
        <v>35</v>
      </c>
      <c r="B36" s="54">
        <v>83.770999999999987</v>
      </c>
      <c r="C36" s="54">
        <f>B36/$B$10*100</f>
        <v>5.2208277191044981E-3</v>
      </c>
      <c r="D36" s="54">
        <f>B36/B$12*100</f>
        <v>1.8017160894461655E-2</v>
      </c>
      <c r="E36" s="41"/>
      <c r="F36" s="42"/>
      <c r="G36" s="54">
        <v>510.81199999999995</v>
      </c>
      <c r="H36" s="54">
        <f>G36/$G$10*100</f>
        <v>2.8949390762255594E-2</v>
      </c>
      <c r="I36" s="54">
        <f>G36/G$12*100</f>
        <v>9.7494838553749325E-2</v>
      </c>
      <c r="J36" s="54"/>
      <c r="K36" s="54">
        <f>G36-B36</f>
        <v>427.04099999999994</v>
      </c>
      <c r="L36" s="43">
        <f>G36/B36-1</f>
        <v>5.0977187809623858</v>
      </c>
    </row>
    <row r="37" spans="1:12" ht="48" customHeight="1" x14ac:dyDescent="0.3">
      <c r="A37" s="65" t="s">
        <v>36</v>
      </c>
      <c r="B37" s="54">
        <v>42271.863405999997</v>
      </c>
      <c r="C37" s="54">
        <f>B37/$B$10*100</f>
        <v>2.634493037068244</v>
      </c>
      <c r="D37" s="54">
        <f>B37/B$12*100</f>
        <v>9.0916780782682292</v>
      </c>
      <c r="E37" s="54"/>
      <c r="F37" s="54"/>
      <c r="G37" s="54">
        <v>9719.1823209999984</v>
      </c>
      <c r="H37" s="54">
        <f>G37/$G$10*100</f>
        <v>0.5508179269481438</v>
      </c>
      <c r="I37" s="54">
        <f>G37/G$12*100</f>
        <v>1.8550271161608372</v>
      </c>
      <c r="J37" s="54"/>
      <c r="K37" s="54">
        <f>G37-B37</f>
        <v>-32552.681084999997</v>
      </c>
      <c r="L37" s="43">
        <f>G37/B37-1</f>
        <v>-0.77007916051269998</v>
      </c>
    </row>
    <row r="38" spans="1:12" ht="31.95" customHeight="1" x14ac:dyDescent="0.3">
      <c r="A38" s="65" t="s">
        <v>37</v>
      </c>
      <c r="B38" s="54">
        <v>1047.9080000000001</v>
      </c>
      <c r="C38" s="54">
        <f>B38/$B$10*100</f>
        <v>6.530836606309294E-2</v>
      </c>
      <c r="D38" s="54">
        <f>B38/B$12*100</f>
        <v>0.22538022750824901</v>
      </c>
      <c r="E38" s="54"/>
      <c r="F38" s="54"/>
      <c r="G38" s="54">
        <v>6097.0520000000006</v>
      </c>
      <c r="H38" s="54">
        <f>G38/$G$10*100</f>
        <v>0.3455399263247379</v>
      </c>
      <c r="I38" s="54">
        <f>G38/G$12*100</f>
        <v>1.1636983868699533</v>
      </c>
      <c r="J38" s="54"/>
      <c r="K38" s="54">
        <f>G38-B38</f>
        <v>5049.1440000000002</v>
      </c>
      <c r="L38" s="43">
        <f>G38/B38-1</f>
        <v>4.8183084774617617</v>
      </c>
    </row>
    <row r="39" spans="1:12" ht="8.4" customHeight="1" x14ac:dyDescent="0.3">
      <c r="A39" s="66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4"/>
    </row>
    <row r="40" spans="1:12" s="44" customFormat="1" ht="33" customHeight="1" x14ac:dyDescent="0.3">
      <c r="A40" s="36" t="s">
        <v>38</v>
      </c>
      <c r="B40" s="67">
        <f>B41+B55+B56+B57</f>
        <v>538499.12797494</v>
      </c>
      <c r="C40" s="38">
        <f t="shared" ref="C40:C56" si="6">B40/$B$10*100</f>
        <v>33.560673431678836</v>
      </c>
      <c r="D40" s="38">
        <f>B40/B$40*100</f>
        <v>100</v>
      </c>
      <c r="E40" s="38"/>
      <c r="F40" s="38"/>
      <c r="G40" s="67">
        <f>G41+G55+G56+G57</f>
        <v>649656.64500312007</v>
      </c>
      <c r="H40" s="38">
        <f t="shared" ref="H40:H51" si="7">G40/$G$10*100</f>
        <v>36.818172003577217</v>
      </c>
      <c r="I40" s="38">
        <f t="shared" ref="I40:I51" si="8">G40/G$40*100</f>
        <v>100</v>
      </c>
      <c r="J40" s="38"/>
      <c r="K40" s="38">
        <f t="shared" ref="K40:K57" si="9">G40-B40</f>
        <v>111157.51702818007</v>
      </c>
      <c r="L40" s="39">
        <f t="shared" ref="L40:L55" si="10">G40/B40-1</f>
        <v>0.20642097870463583</v>
      </c>
    </row>
    <row r="41" spans="1:12" s="44" customFormat="1" ht="20.100000000000001" customHeight="1" x14ac:dyDescent="0.3">
      <c r="A41" s="68" t="s">
        <v>39</v>
      </c>
      <c r="B41" s="57">
        <f>B42+B43+B44+B45++B46+B47+B48+B49+B50+B51+B52+B53+B54</f>
        <v>507706.44635793997</v>
      </c>
      <c r="C41" s="42">
        <f t="shared" si="6"/>
        <v>31.641593013257264</v>
      </c>
      <c r="D41" s="42">
        <f t="shared" ref="D41:D56" si="11">B41/B$40*100</f>
        <v>94.281758313556068</v>
      </c>
      <c r="E41" s="42"/>
      <c r="F41" s="42"/>
      <c r="G41" s="57">
        <f>G42+G43+G44+G45++G46+G47+G48+G49+G50+G51+G52+G53+G54</f>
        <v>597937.19802312006</v>
      </c>
      <c r="H41" s="42">
        <f t="shared" si="7"/>
        <v>33.887061378470953</v>
      </c>
      <c r="I41" s="42">
        <f t="shared" si="8"/>
        <v>92.038956673836282</v>
      </c>
      <c r="J41" s="42"/>
      <c r="K41" s="42">
        <f t="shared" si="9"/>
        <v>90230.751665180083</v>
      </c>
      <c r="L41" s="43">
        <f t="shared" si="10"/>
        <v>0.17772228876047436</v>
      </c>
    </row>
    <row r="42" spans="1:12" ht="20.100000000000001" customHeight="1" x14ac:dyDescent="0.3">
      <c r="A42" s="69" t="s">
        <v>40</v>
      </c>
      <c r="B42" s="62">
        <v>119599.58560999998</v>
      </c>
      <c r="C42" s="62">
        <f t="shared" si="6"/>
        <v>7.4537588395279926</v>
      </c>
      <c r="D42" s="62">
        <f t="shared" si="11"/>
        <v>22.209801167136849</v>
      </c>
      <c r="E42" s="62"/>
      <c r="F42" s="62"/>
      <c r="G42" s="70">
        <v>148038.99282999997</v>
      </c>
      <c r="H42" s="62">
        <f t="shared" si="7"/>
        <v>8.3898550767922906</v>
      </c>
      <c r="I42" s="62">
        <f t="shared" si="8"/>
        <v>22.787266776789298</v>
      </c>
      <c r="J42" s="62"/>
      <c r="K42" s="62">
        <f t="shared" si="9"/>
        <v>28439.407219999994</v>
      </c>
      <c r="L42" s="71">
        <f t="shared" si="10"/>
        <v>0.23778850967542242</v>
      </c>
    </row>
    <row r="43" spans="1:12" ht="19.95" customHeight="1" x14ac:dyDescent="0.3">
      <c r="A43" s="69" t="s">
        <v>41</v>
      </c>
      <c r="B43" s="62">
        <v>68686.443471000006</v>
      </c>
      <c r="C43" s="62">
        <f t="shared" si="6"/>
        <v>4.280718721277065</v>
      </c>
      <c r="D43" s="62">
        <f t="shared" si="11"/>
        <v>12.755163361043817</v>
      </c>
      <c r="E43" s="62"/>
      <c r="F43" s="62"/>
      <c r="G43" s="70">
        <v>84011.135643000031</v>
      </c>
      <c r="H43" s="62">
        <f t="shared" si="7"/>
        <v>4.7611864915273463</v>
      </c>
      <c r="I43" s="62">
        <f t="shared" si="8"/>
        <v>12.931621078484707</v>
      </c>
      <c r="J43" s="62"/>
      <c r="K43" s="62">
        <f t="shared" si="9"/>
        <v>15324.692172000025</v>
      </c>
      <c r="L43" s="71">
        <f t="shared" si="10"/>
        <v>0.22311087017440689</v>
      </c>
    </row>
    <row r="44" spans="1:12" ht="20.100000000000001" customHeight="1" x14ac:dyDescent="0.3">
      <c r="A44" s="69" t="s">
        <v>42</v>
      </c>
      <c r="B44" s="62">
        <v>30058.889390940007</v>
      </c>
      <c r="C44" s="62">
        <f t="shared" si="6"/>
        <v>1.8733485685704567</v>
      </c>
      <c r="D44" s="62">
        <f t="shared" si="11"/>
        <v>5.5819754999378288</v>
      </c>
      <c r="E44" s="62"/>
      <c r="F44" s="62"/>
      <c r="G44" s="70">
        <v>35332.382362119999</v>
      </c>
      <c r="H44" s="62">
        <f t="shared" si="7"/>
        <v>2.0024019474139982</v>
      </c>
      <c r="I44" s="62">
        <f t="shared" si="8"/>
        <v>5.4386240229945333</v>
      </c>
      <c r="J44" s="62"/>
      <c r="K44" s="62">
        <f t="shared" si="9"/>
        <v>5273.4929711799923</v>
      </c>
      <c r="L44" s="71">
        <f t="shared" si="10"/>
        <v>0.17543871640079511</v>
      </c>
    </row>
    <row r="45" spans="1:12" ht="20.100000000000001" customHeight="1" x14ac:dyDescent="0.3">
      <c r="A45" s="69" t="s">
        <v>43</v>
      </c>
      <c r="B45" s="62">
        <v>16185.764999999999</v>
      </c>
      <c r="C45" s="62">
        <f t="shared" si="6"/>
        <v>1.0087391885844914</v>
      </c>
      <c r="D45" s="62">
        <f t="shared" si="11"/>
        <v>3.0057179592597656</v>
      </c>
      <c r="E45" s="62"/>
      <c r="F45" s="62"/>
      <c r="G45" s="70">
        <v>15894.927</v>
      </c>
      <c r="H45" s="62">
        <f t="shared" si="7"/>
        <v>0.90081762538962873</v>
      </c>
      <c r="I45" s="62">
        <f t="shared" si="8"/>
        <v>2.4466658075857382</v>
      </c>
      <c r="J45" s="62"/>
      <c r="K45" s="62">
        <f t="shared" si="9"/>
        <v>-290.83799999999974</v>
      </c>
      <c r="L45" s="71">
        <f t="shared" si="10"/>
        <v>-1.7968752172047409E-2</v>
      </c>
    </row>
    <row r="46" spans="1:12" ht="31.5" customHeight="1" x14ac:dyDescent="0.3">
      <c r="A46" s="72" t="s">
        <v>44</v>
      </c>
      <c r="B46" s="73">
        <v>2379.2321569999986</v>
      </c>
      <c r="C46" s="73">
        <f t="shared" si="6"/>
        <v>0.14827996795371165</v>
      </c>
      <c r="D46" s="73">
        <f>B46/B$40*100</f>
        <v>0.44182655707303581</v>
      </c>
      <c r="E46" s="73"/>
      <c r="F46" s="73"/>
      <c r="G46" s="74">
        <v>3017.0326269999787</v>
      </c>
      <c r="H46" s="73">
        <f t="shared" si="7"/>
        <v>0.17098513046188601</v>
      </c>
      <c r="I46" s="73">
        <f t="shared" si="8"/>
        <v>0.46440418184062271</v>
      </c>
      <c r="J46" s="73"/>
      <c r="K46" s="73">
        <f t="shared" si="9"/>
        <v>637.80046999998012</v>
      </c>
      <c r="L46" s="75">
        <f t="shared" si="10"/>
        <v>0.26806987629327872</v>
      </c>
    </row>
    <row r="47" spans="1:12" ht="18" customHeight="1" x14ac:dyDescent="0.3">
      <c r="A47" s="69" t="s">
        <v>45</v>
      </c>
      <c r="B47" s="73">
        <v>24801.188406999994</v>
      </c>
      <c r="C47" s="76">
        <f t="shared" si="6"/>
        <v>1.5456748982583317</v>
      </c>
      <c r="D47" s="76">
        <f t="shared" si="11"/>
        <v>4.6056134761566714</v>
      </c>
      <c r="E47" s="76"/>
      <c r="F47" s="76"/>
      <c r="G47" s="77">
        <v>28608.536427000003</v>
      </c>
      <c r="H47" s="76">
        <f t="shared" si="7"/>
        <v>1.6213395538112783</v>
      </c>
      <c r="I47" s="76">
        <f t="shared" si="8"/>
        <v>4.4036394681782411</v>
      </c>
      <c r="J47" s="76"/>
      <c r="K47" s="76">
        <f t="shared" si="9"/>
        <v>3807.3480200000085</v>
      </c>
      <c r="L47" s="78">
        <f t="shared" si="10"/>
        <v>0.15351474120995778</v>
      </c>
    </row>
    <row r="48" spans="1:12" ht="33" customHeight="1" x14ac:dyDescent="0.3">
      <c r="A48" s="72" t="s">
        <v>46</v>
      </c>
      <c r="B48" s="73">
        <v>6926.0439680000018</v>
      </c>
      <c r="C48" s="73">
        <f t="shared" si="6"/>
        <v>0.43164916655967961</v>
      </c>
      <c r="D48" s="73">
        <f t="shared" si="11"/>
        <v>1.2861755215919899</v>
      </c>
      <c r="E48" s="73"/>
      <c r="F48" s="73"/>
      <c r="G48" s="74">
        <v>24874.645693999992</v>
      </c>
      <c r="H48" s="73">
        <f>G48/$G$10*100</f>
        <v>1.4097277242278261</v>
      </c>
      <c r="I48" s="73">
        <f t="shared" si="8"/>
        <v>3.828891135852313</v>
      </c>
      <c r="J48" s="73"/>
      <c r="K48" s="73">
        <f t="shared" si="9"/>
        <v>17948.60172599999</v>
      </c>
      <c r="L48" s="75">
        <f t="shared" si="10"/>
        <v>2.5914651724601909</v>
      </c>
    </row>
    <row r="49" spans="1:12" ht="21" customHeight="1" x14ac:dyDescent="0.3">
      <c r="A49" s="72" t="s">
        <v>47</v>
      </c>
      <c r="B49" s="77">
        <v>176705.02796000001</v>
      </c>
      <c r="C49" s="76">
        <f>B49/$B$10*100</f>
        <v>11.01271929520602</v>
      </c>
      <c r="D49" s="76">
        <f t="shared" si="11"/>
        <v>32.814357309084315</v>
      </c>
      <c r="E49" s="76"/>
      <c r="F49" s="76"/>
      <c r="G49" s="77">
        <v>205291.11343200001</v>
      </c>
      <c r="H49" s="76">
        <f>G49/$G$10*100</f>
        <v>11.634520455199775</v>
      </c>
      <c r="I49" s="76">
        <f t="shared" si="8"/>
        <v>31.599940524123184</v>
      </c>
      <c r="J49" s="76"/>
      <c r="K49" s="76">
        <f t="shared" si="9"/>
        <v>28586.085472000006</v>
      </c>
      <c r="L49" s="78">
        <f t="shared" si="10"/>
        <v>0.16177290370294917</v>
      </c>
    </row>
    <row r="50" spans="1:12" ht="48" customHeight="1" x14ac:dyDescent="0.3">
      <c r="A50" s="72" t="s">
        <v>48</v>
      </c>
      <c r="B50" s="79">
        <v>48943.644094000018</v>
      </c>
      <c r="C50" s="80">
        <f>B50/$B$10*100</f>
        <v>3.0502958513082148</v>
      </c>
      <c r="D50" s="80">
        <f>B50/B$40*100</f>
        <v>9.0888994153167317</v>
      </c>
      <c r="E50" s="80"/>
      <c r="F50" s="81"/>
      <c r="G50" s="80">
        <v>16155.277988</v>
      </c>
      <c r="H50" s="73">
        <f t="shared" si="7"/>
        <v>0.91557256945310284</v>
      </c>
      <c r="I50" s="73">
        <f t="shared" si="8"/>
        <v>2.4867409749841642</v>
      </c>
      <c r="J50" s="82"/>
      <c r="K50" s="73">
        <f t="shared" si="9"/>
        <v>-32788.366106000016</v>
      </c>
      <c r="L50" s="75">
        <f t="shared" si="10"/>
        <v>-0.66992081838098216</v>
      </c>
    </row>
    <row r="51" spans="1:12" ht="21.6" customHeight="1" x14ac:dyDescent="0.3">
      <c r="A51" s="72" t="s">
        <v>49</v>
      </c>
      <c r="B51" s="73">
        <v>9069.0330000000013</v>
      </c>
      <c r="C51" s="73">
        <f t="shared" si="6"/>
        <v>0.56520584536263674</v>
      </c>
      <c r="D51" s="73">
        <f t="shared" si="11"/>
        <v>1.6841314180219145</v>
      </c>
      <c r="E51" s="73"/>
      <c r="F51" s="73"/>
      <c r="G51" s="74">
        <v>17202.462999999996</v>
      </c>
      <c r="H51" s="73">
        <f t="shared" si="7"/>
        <v>0.97491997733068836</v>
      </c>
      <c r="I51" s="73">
        <f t="shared" si="8"/>
        <v>2.6479315084843593</v>
      </c>
      <c r="J51" s="73"/>
      <c r="K51" s="73">
        <f t="shared" si="9"/>
        <v>8133.4299999999948</v>
      </c>
      <c r="L51" s="75">
        <f t="shared" si="10"/>
        <v>0.89683541784443754</v>
      </c>
    </row>
    <row r="52" spans="1:12" ht="48.6" customHeight="1" x14ac:dyDescent="0.3">
      <c r="A52" s="72" t="s">
        <v>50</v>
      </c>
      <c r="B52" s="73">
        <v>1259.4290000000003</v>
      </c>
      <c r="C52" s="73">
        <f>B52/$B$10*100</f>
        <v>7.8490907753805753E-2</v>
      </c>
      <c r="D52" s="73">
        <f>B52/B$40*100</f>
        <v>0.23387763035683318</v>
      </c>
      <c r="E52" s="73"/>
      <c r="F52" s="73"/>
      <c r="G52" s="74">
        <v>7756.563000000001</v>
      </c>
      <c r="H52" s="73">
        <f>G52/$G$10*100</f>
        <v>0.43958985548313972</v>
      </c>
      <c r="I52" s="73">
        <f>G52/G$40*100</f>
        <v>1.1939480739033692</v>
      </c>
      <c r="J52" s="73"/>
      <c r="K52" s="73">
        <f t="shared" si="9"/>
        <v>6497.1340000000009</v>
      </c>
      <c r="L52" s="75">
        <f t="shared" si="10"/>
        <v>5.1587933897027929</v>
      </c>
    </row>
    <row r="53" spans="1:12" ht="35.4" customHeight="1" x14ac:dyDescent="0.3">
      <c r="A53" s="72" t="s">
        <v>51</v>
      </c>
      <c r="B53" s="73">
        <v>2370.6040600000001</v>
      </c>
      <c r="C53" s="73">
        <f>B53/$B$10*100</f>
        <v>0.1477422423925901</v>
      </c>
      <c r="D53" s="73">
        <f>B53/B$40*100</f>
        <v>0.4402243080531637</v>
      </c>
      <c r="E53" s="48"/>
      <c r="F53" s="48"/>
      <c r="G53" s="74">
        <v>10630.231520000001</v>
      </c>
      <c r="H53" s="73">
        <f>G53/$G$10*100</f>
        <v>0.60245007197506384</v>
      </c>
      <c r="I53" s="73">
        <f>G53/G$40*100</f>
        <v>1.6362845822886871</v>
      </c>
      <c r="J53" s="73"/>
      <c r="K53" s="73">
        <f t="shared" si="9"/>
        <v>8259.6274600000015</v>
      </c>
      <c r="L53" s="75">
        <f t="shared" si="10"/>
        <v>3.4841868363289654</v>
      </c>
    </row>
    <row r="54" spans="1:12" ht="38.4" customHeight="1" x14ac:dyDescent="0.3">
      <c r="A54" s="72" t="s">
        <v>52</v>
      </c>
      <c r="B54" s="79">
        <v>721.56023999999991</v>
      </c>
      <c r="C54" s="80">
        <f>B54/$B$10*100</f>
        <v>4.4969520502270405E-2</v>
      </c>
      <c r="D54" s="80">
        <f t="shared" si="11"/>
        <v>0.13399469052317184</v>
      </c>
      <c r="E54" s="80"/>
      <c r="F54" s="62"/>
      <c r="G54" s="80">
        <v>1123.8965000000001</v>
      </c>
      <c r="H54" s="73">
        <f>G54/$G$10*100</f>
        <v>6.3694899404930574E-2</v>
      </c>
      <c r="I54" s="73">
        <f t="shared" ref="I54:I57" si="12">G54/G$40*100</f>
        <v>0.17299853832705772</v>
      </c>
      <c r="J54" s="82"/>
      <c r="K54" s="73">
        <f t="shared" si="9"/>
        <v>402.33626000000015</v>
      </c>
      <c r="L54" s="75">
        <f t="shared" si="10"/>
        <v>0.55759205911900045</v>
      </c>
    </row>
    <row r="55" spans="1:12" s="44" customFormat="1" ht="20.100000000000001" customHeight="1" x14ac:dyDescent="0.3">
      <c r="A55" s="68" t="s">
        <v>53</v>
      </c>
      <c r="B55" s="70">
        <v>32576.740750000008</v>
      </c>
      <c r="C55" s="62">
        <f>B55/$B$10*100</f>
        <v>2.0302676475830674</v>
      </c>
      <c r="D55" s="62">
        <f>B55/B$40*100</f>
        <v>6.0495438260980849</v>
      </c>
      <c r="E55" s="62"/>
      <c r="F55" s="62"/>
      <c r="G55" s="70">
        <v>54419.967767999995</v>
      </c>
      <c r="H55" s="62">
        <f>G55/$G$10*100</f>
        <v>3.0841579919523943</v>
      </c>
      <c r="I55" s="62">
        <f>G55/G$40*100</f>
        <v>8.3767276432212334</v>
      </c>
      <c r="J55" s="62"/>
      <c r="K55" s="62">
        <f t="shared" si="9"/>
        <v>21843.227017999987</v>
      </c>
      <c r="L55" s="71">
        <f t="shared" si="10"/>
        <v>0.67051603429664719</v>
      </c>
    </row>
    <row r="56" spans="1:12" ht="19.8" customHeight="1" x14ac:dyDescent="0.3">
      <c r="A56" s="68" t="s">
        <v>33</v>
      </c>
      <c r="B56" s="73">
        <v>0</v>
      </c>
      <c r="C56" s="62">
        <f t="shared" si="6"/>
        <v>0</v>
      </c>
      <c r="D56" s="62">
        <f t="shared" si="11"/>
        <v>0</v>
      </c>
      <c r="E56" s="62"/>
      <c r="F56" s="62"/>
      <c r="G56" s="70">
        <v>0</v>
      </c>
      <c r="H56" s="62">
        <f t="shared" ref="H56" si="13">G56/$G$10*100</f>
        <v>0</v>
      </c>
      <c r="I56" s="62">
        <f t="shared" si="12"/>
        <v>0</v>
      </c>
      <c r="J56" s="62"/>
      <c r="K56" s="62">
        <f t="shared" si="9"/>
        <v>0</v>
      </c>
      <c r="L56" s="71"/>
    </row>
    <row r="57" spans="1:12" s="44" customFormat="1" ht="32.25" customHeight="1" x14ac:dyDescent="0.3">
      <c r="A57" s="84" t="s">
        <v>54</v>
      </c>
      <c r="B57" s="76">
        <v>-1784.0591330000002</v>
      </c>
      <c r="C57" s="62">
        <f>B57/$B$10*100</f>
        <v>-0.11118722916149909</v>
      </c>
      <c r="D57" s="62">
        <f>B57/B$40*100</f>
        <v>-0.33130213965416572</v>
      </c>
      <c r="E57" s="62"/>
      <c r="F57" s="62"/>
      <c r="G57" s="70">
        <v>-2700.5207879999998</v>
      </c>
      <c r="H57" s="62">
        <f>G57/$G$10*100</f>
        <v>-0.15304736684613204</v>
      </c>
      <c r="I57" s="62">
        <f t="shared" si="12"/>
        <v>-0.41568431705751741</v>
      </c>
      <c r="J57" s="62"/>
      <c r="K57" s="62">
        <f t="shared" si="9"/>
        <v>-916.46165499999961</v>
      </c>
      <c r="L57" s="71">
        <f>G57/B57-1</f>
        <v>0.5136946629447845</v>
      </c>
    </row>
    <row r="58" spans="1:12" s="44" customFormat="1" ht="7.5" customHeight="1" x14ac:dyDescent="0.3">
      <c r="A58" s="85"/>
      <c r="B58" s="86"/>
      <c r="C58" s="42"/>
      <c r="D58" s="42"/>
      <c r="E58" s="42"/>
      <c r="F58" s="42"/>
      <c r="G58" s="57"/>
      <c r="H58" s="42"/>
      <c r="I58" s="42"/>
      <c r="J58" s="42"/>
      <c r="K58" s="62"/>
      <c r="L58" s="71"/>
    </row>
    <row r="59" spans="1:12" s="29" customFormat="1" ht="21" customHeight="1" thickBot="1" x14ac:dyDescent="0.35">
      <c r="A59" s="87" t="s">
        <v>55</v>
      </c>
      <c r="B59" s="88">
        <f>B12-B40</f>
        <v>-73547.960081719968</v>
      </c>
      <c r="C59" s="89">
        <f>B59/$B$10*100</f>
        <v>-4.5837011457214878</v>
      </c>
      <c r="D59" s="88">
        <v>0</v>
      </c>
      <c r="E59" s="88"/>
      <c r="F59" s="90"/>
      <c r="G59" s="88">
        <f>G12-G40</f>
        <v>-125719.16525809019</v>
      </c>
      <c r="H59" s="89">
        <f>G59/$G$10*100</f>
        <v>-7.1249172716401352</v>
      </c>
      <c r="I59" s="91">
        <v>0</v>
      </c>
      <c r="J59" s="90"/>
      <c r="K59" s="88">
        <f>G59-B59</f>
        <v>-52171.205176370218</v>
      </c>
      <c r="L59" s="92"/>
    </row>
    <row r="60" spans="1:12" s="29" customFormat="1" ht="13.2" customHeight="1" x14ac:dyDescent="0.3">
      <c r="A60" s="93"/>
      <c r="B60" s="62"/>
      <c r="C60" s="94"/>
      <c r="D60" s="62"/>
      <c r="E60" s="62"/>
      <c r="F60" s="83"/>
      <c r="G60" s="62"/>
      <c r="H60" s="94"/>
      <c r="I60" s="76"/>
      <c r="J60" s="83"/>
      <c r="K60" s="62"/>
      <c r="L60" s="43"/>
    </row>
    <row r="61" spans="1:12" ht="20.100000000000001" customHeight="1" x14ac:dyDescent="0.3">
      <c r="G61" s="95"/>
      <c r="H61" s="95"/>
      <c r="I61" s="95"/>
      <c r="J61" s="95"/>
      <c r="K61" s="95"/>
    </row>
    <row r="62" spans="1:12" ht="20.100000000000001" customHeight="1" x14ac:dyDescent="0.3">
      <c r="G62" s="95"/>
      <c r="H62" s="95"/>
      <c r="I62" s="95"/>
      <c r="J62" s="95"/>
      <c r="K62" s="95"/>
    </row>
    <row r="63" spans="1:12" ht="20.100000000000001" customHeight="1" x14ac:dyDescent="0.3">
      <c r="G63" s="95"/>
      <c r="H63" s="95"/>
      <c r="I63" s="95"/>
      <c r="J63" s="95"/>
      <c r="K63" s="95"/>
    </row>
    <row r="64" spans="1:12" ht="20.100000000000001" customHeight="1" x14ac:dyDescent="0.3">
      <c r="G64" s="95"/>
      <c r="H64" s="95"/>
      <c r="I64" s="95"/>
      <c r="J64" s="95"/>
      <c r="K64" s="95"/>
    </row>
    <row r="65" spans="7:11" ht="20.100000000000001" customHeight="1" x14ac:dyDescent="0.3">
      <c r="G65" s="95"/>
      <c r="H65" s="95"/>
      <c r="I65" s="95"/>
      <c r="J65" s="95"/>
      <c r="K65" s="95"/>
    </row>
    <row r="66" spans="7:11" ht="20.100000000000001" customHeight="1" x14ac:dyDescent="0.3">
      <c r="G66" s="95"/>
      <c r="H66" s="95"/>
      <c r="I66" s="95"/>
      <c r="J66" s="95"/>
      <c r="K66" s="95"/>
    </row>
    <row r="67" spans="7:11" ht="20.100000000000001" customHeight="1" x14ac:dyDescent="0.3">
      <c r="G67" s="95"/>
      <c r="H67" s="95"/>
      <c r="I67" s="95"/>
      <c r="J67" s="95"/>
      <c r="K67" s="95"/>
    </row>
    <row r="68" spans="7:11" ht="20.100000000000001" customHeight="1" x14ac:dyDescent="0.3">
      <c r="G68" s="95"/>
      <c r="H68" s="95"/>
      <c r="I68" s="95"/>
      <c r="J68" s="95"/>
      <c r="K68" s="95"/>
    </row>
    <row r="69" spans="7:11" ht="20.100000000000001" customHeight="1" x14ac:dyDescent="0.3">
      <c r="G69" s="95"/>
      <c r="H69" s="95"/>
      <c r="I69" s="95"/>
      <c r="J69" s="95"/>
      <c r="K69" s="95"/>
    </row>
    <row r="70" spans="7:11" ht="20.100000000000001" customHeight="1" x14ac:dyDescent="0.3">
      <c r="G70" s="95"/>
      <c r="H70" s="95"/>
      <c r="I70" s="95"/>
      <c r="J70" s="95"/>
      <c r="K70" s="95"/>
    </row>
    <row r="71" spans="7:11" ht="20.100000000000001" customHeight="1" x14ac:dyDescent="0.3">
      <c r="G71" s="95"/>
      <c r="H71" s="95"/>
      <c r="I71" s="95"/>
      <c r="J71" s="95"/>
      <c r="K71" s="95"/>
    </row>
    <row r="72" spans="7:11" ht="20.100000000000001" customHeight="1" x14ac:dyDescent="0.3">
      <c r="G72" s="95"/>
      <c r="H72" s="95"/>
      <c r="I72" s="95"/>
      <c r="J72" s="95"/>
      <c r="K72" s="95"/>
    </row>
    <row r="73" spans="7:11" ht="20.100000000000001" customHeight="1" x14ac:dyDescent="0.3">
      <c r="G73" s="95"/>
      <c r="H73" s="95"/>
      <c r="I73" s="95"/>
      <c r="J73" s="95"/>
      <c r="K73" s="95"/>
    </row>
    <row r="74" spans="7:11" ht="20.100000000000001" customHeight="1" x14ac:dyDescent="0.3">
      <c r="G74" s="95"/>
      <c r="H74" s="95"/>
      <c r="I74" s="95"/>
      <c r="J74" s="95"/>
      <c r="K74" s="95"/>
    </row>
    <row r="75" spans="7:11" ht="20.100000000000001" customHeight="1" x14ac:dyDescent="0.3">
      <c r="G75" s="95"/>
      <c r="H75" s="95"/>
      <c r="I75" s="95"/>
      <c r="J75" s="95"/>
      <c r="K75" s="95"/>
    </row>
    <row r="76" spans="7:11" ht="20.100000000000001" customHeight="1" x14ac:dyDescent="0.3">
      <c r="G76" s="95"/>
      <c r="H76" s="95"/>
      <c r="I76" s="95"/>
      <c r="J76" s="95"/>
      <c r="K76" s="95"/>
    </row>
    <row r="77" spans="7:11" ht="20.100000000000001" customHeight="1" x14ac:dyDescent="0.3">
      <c r="G77" s="95"/>
      <c r="H77" s="95"/>
      <c r="I77" s="95"/>
      <c r="J77" s="95"/>
      <c r="K77" s="95"/>
    </row>
    <row r="78" spans="7:11" ht="20.100000000000001" customHeight="1" x14ac:dyDescent="0.3">
      <c r="G78" s="95"/>
      <c r="H78" s="95"/>
      <c r="I78" s="95"/>
      <c r="J78" s="95"/>
      <c r="K78" s="95"/>
    </row>
    <row r="79" spans="7:11" ht="20.100000000000001" customHeight="1" x14ac:dyDescent="0.3">
      <c r="G79" s="95"/>
      <c r="H79" s="95"/>
      <c r="I79" s="95"/>
      <c r="J79" s="95"/>
      <c r="K79" s="95"/>
    </row>
    <row r="80" spans="7:11" ht="20.100000000000001" customHeight="1" x14ac:dyDescent="0.3">
      <c r="G80" s="95"/>
      <c r="H80" s="95"/>
      <c r="I80" s="95"/>
      <c r="J80" s="95"/>
      <c r="K80" s="95"/>
    </row>
    <row r="81" spans="7:11" ht="20.100000000000001" customHeight="1" x14ac:dyDescent="0.3">
      <c r="G81" s="95"/>
      <c r="H81" s="95"/>
      <c r="I81" s="95"/>
      <c r="J81" s="95"/>
      <c r="K81" s="95"/>
    </row>
    <row r="82" spans="7:11" ht="20.100000000000001" customHeight="1" x14ac:dyDescent="0.3">
      <c r="G82" s="95"/>
      <c r="H82" s="95"/>
      <c r="I82" s="95"/>
      <c r="J82" s="95"/>
      <c r="K82" s="95"/>
    </row>
    <row r="83" spans="7:11" ht="20.100000000000001" customHeight="1" x14ac:dyDescent="0.3">
      <c r="G83" s="95"/>
      <c r="H83" s="95"/>
      <c r="I83" s="95"/>
      <c r="J83" s="95"/>
      <c r="K83" s="95"/>
    </row>
    <row r="84" spans="7:11" ht="20.100000000000001" customHeight="1" x14ac:dyDescent="0.3">
      <c r="G84" s="95"/>
      <c r="H84" s="95"/>
      <c r="I84" s="95"/>
      <c r="J84" s="95"/>
      <c r="K84" s="95"/>
    </row>
    <row r="85" spans="7:11" ht="20.100000000000001" customHeight="1" x14ac:dyDescent="0.3">
      <c r="G85" s="95"/>
      <c r="H85" s="95"/>
      <c r="I85" s="95"/>
      <c r="J85" s="95"/>
      <c r="K85" s="95"/>
    </row>
    <row r="86" spans="7:11" ht="20.100000000000001" customHeight="1" x14ac:dyDescent="0.3">
      <c r="G86" s="95"/>
      <c r="H86" s="95"/>
      <c r="I86" s="95"/>
      <c r="J86" s="95"/>
      <c r="K86" s="95"/>
    </row>
    <row r="87" spans="7:11" ht="20.100000000000001" customHeight="1" x14ac:dyDescent="0.3">
      <c r="G87" s="95"/>
      <c r="H87" s="95"/>
      <c r="I87" s="95"/>
      <c r="J87" s="95"/>
      <c r="K87" s="95"/>
    </row>
    <row r="88" spans="7:11" ht="20.100000000000001" customHeight="1" x14ac:dyDescent="0.3">
      <c r="G88" s="95"/>
      <c r="H88" s="95"/>
      <c r="I88" s="95"/>
      <c r="J88" s="95"/>
      <c r="K88" s="95"/>
    </row>
    <row r="89" spans="7:11" ht="20.100000000000001" customHeight="1" x14ac:dyDescent="0.3">
      <c r="G89" s="95"/>
      <c r="H89" s="95"/>
      <c r="I89" s="95"/>
      <c r="J89" s="95"/>
      <c r="K89" s="95"/>
    </row>
    <row r="90" spans="7:11" ht="20.100000000000001" customHeight="1" x14ac:dyDescent="0.3">
      <c r="G90" s="95"/>
      <c r="H90" s="95"/>
      <c r="I90" s="95"/>
      <c r="J90" s="95"/>
      <c r="K90" s="95"/>
    </row>
    <row r="91" spans="7:11" ht="20.100000000000001" customHeight="1" x14ac:dyDescent="0.3">
      <c r="G91" s="95"/>
      <c r="H91" s="95"/>
      <c r="I91" s="95"/>
      <c r="J91" s="95"/>
      <c r="K91" s="95"/>
    </row>
    <row r="92" spans="7:11" ht="20.100000000000001" customHeight="1" x14ac:dyDescent="0.3">
      <c r="G92" s="95"/>
      <c r="H92" s="95"/>
      <c r="I92" s="95"/>
      <c r="J92" s="95"/>
      <c r="K92" s="95"/>
    </row>
    <row r="93" spans="7:11" ht="20.100000000000001" customHeight="1" x14ac:dyDescent="0.3">
      <c r="G93" s="95"/>
      <c r="H93" s="95"/>
      <c r="I93" s="95"/>
      <c r="J93" s="95"/>
      <c r="K93" s="95"/>
    </row>
    <row r="94" spans="7:11" ht="20.100000000000001" customHeight="1" x14ac:dyDescent="0.3">
      <c r="G94" s="95"/>
      <c r="H94" s="95"/>
      <c r="I94" s="95"/>
      <c r="J94" s="95"/>
      <c r="K94" s="95"/>
    </row>
    <row r="95" spans="7:11" ht="20.100000000000001" customHeight="1" x14ac:dyDescent="0.3">
      <c r="G95" s="95"/>
      <c r="H95" s="95"/>
      <c r="I95" s="95"/>
      <c r="J95" s="95"/>
      <c r="K95" s="95"/>
    </row>
    <row r="96" spans="7:11" ht="20.100000000000001" customHeight="1" x14ac:dyDescent="0.3">
      <c r="G96" s="95"/>
      <c r="H96" s="95"/>
      <c r="I96" s="95"/>
      <c r="J96" s="95"/>
      <c r="K96" s="95"/>
    </row>
    <row r="97" spans="7:11" ht="20.100000000000001" customHeight="1" x14ac:dyDescent="0.3">
      <c r="G97" s="95"/>
      <c r="H97" s="95"/>
      <c r="I97" s="95"/>
      <c r="J97" s="95"/>
      <c r="K97" s="95"/>
    </row>
    <row r="98" spans="7:11" ht="20.100000000000001" customHeight="1" x14ac:dyDescent="0.3">
      <c r="G98" s="95"/>
      <c r="H98" s="95"/>
      <c r="I98" s="95"/>
      <c r="J98" s="95"/>
      <c r="K98" s="95"/>
    </row>
    <row r="99" spans="7:11" ht="20.100000000000001" customHeight="1" x14ac:dyDescent="0.3">
      <c r="G99" s="95"/>
      <c r="H99" s="95"/>
      <c r="I99" s="95"/>
      <c r="J99" s="95"/>
      <c r="K99" s="95"/>
    </row>
    <row r="100" spans="7:11" ht="20.100000000000001" customHeight="1" x14ac:dyDescent="0.3">
      <c r="G100" s="95"/>
      <c r="H100" s="95"/>
      <c r="I100" s="95"/>
      <c r="J100" s="95"/>
      <c r="K100" s="95"/>
    </row>
    <row r="101" spans="7:11" ht="20.100000000000001" customHeight="1" x14ac:dyDescent="0.3">
      <c r="G101" s="95"/>
      <c r="H101" s="95"/>
      <c r="I101" s="95"/>
      <c r="J101" s="95"/>
      <c r="K101" s="95"/>
    </row>
    <row r="102" spans="7:11" ht="20.100000000000001" customHeight="1" x14ac:dyDescent="0.3">
      <c r="G102" s="95"/>
      <c r="H102" s="95"/>
      <c r="I102" s="95"/>
      <c r="J102" s="95"/>
      <c r="K102" s="95"/>
    </row>
    <row r="103" spans="7:11" ht="20.100000000000001" customHeight="1" x14ac:dyDescent="0.3">
      <c r="G103" s="95"/>
      <c r="H103" s="95"/>
      <c r="I103" s="95"/>
      <c r="J103" s="95"/>
      <c r="K103" s="95"/>
    </row>
    <row r="104" spans="7:11" ht="20.100000000000001" customHeight="1" x14ac:dyDescent="0.3">
      <c r="G104" s="95"/>
      <c r="H104" s="95"/>
      <c r="I104" s="95"/>
      <c r="J104" s="95"/>
      <c r="K104" s="95"/>
    </row>
    <row r="105" spans="7:11" ht="20.100000000000001" customHeight="1" x14ac:dyDescent="0.3">
      <c r="G105" s="95"/>
      <c r="H105" s="95"/>
      <c r="I105" s="95"/>
      <c r="J105" s="95"/>
      <c r="K105" s="95"/>
    </row>
    <row r="106" spans="7:11" ht="20.100000000000001" customHeight="1" x14ac:dyDescent="0.3">
      <c r="G106" s="95"/>
      <c r="H106" s="95"/>
      <c r="I106" s="95"/>
      <c r="J106" s="95"/>
      <c r="K106" s="95"/>
    </row>
    <row r="107" spans="7:11" ht="20.100000000000001" customHeight="1" x14ac:dyDescent="0.3">
      <c r="G107" s="95"/>
      <c r="H107" s="95"/>
      <c r="I107" s="95"/>
      <c r="J107" s="95"/>
      <c r="K107" s="95"/>
    </row>
    <row r="108" spans="7:11" ht="20.100000000000001" customHeight="1" x14ac:dyDescent="0.3">
      <c r="G108" s="95"/>
      <c r="H108" s="95"/>
      <c r="I108" s="95"/>
      <c r="J108" s="95"/>
      <c r="K108" s="95"/>
    </row>
    <row r="109" spans="7:11" ht="20.100000000000001" customHeight="1" x14ac:dyDescent="0.3">
      <c r="G109" s="95"/>
      <c r="H109" s="95"/>
      <c r="I109" s="95"/>
      <c r="J109" s="95"/>
      <c r="K109" s="95"/>
    </row>
    <row r="110" spans="7:11" ht="20.100000000000001" customHeight="1" x14ac:dyDescent="0.3">
      <c r="G110" s="95"/>
      <c r="H110" s="95"/>
      <c r="I110" s="95"/>
      <c r="J110" s="95"/>
      <c r="K110" s="95"/>
    </row>
    <row r="111" spans="7:11" ht="20.100000000000001" customHeight="1" x14ac:dyDescent="0.3">
      <c r="G111" s="95"/>
      <c r="H111" s="95"/>
      <c r="I111" s="95"/>
      <c r="J111" s="95"/>
      <c r="K111" s="95"/>
    </row>
    <row r="112" spans="7:11" ht="20.100000000000001" customHeight="1" x14ac:dyDescent="0.3">
      <c r="G112" s="95"/>
      <c r="H112" s="95"/>
      <c r="I112" s="95"/>
      <c r="J112" s="95"/>
      <c r="K112" s="95"/>
    </row>
    <row r="113" spans="7:11" ht="20.100000000000001" customHeight="1" x14ac:dyDescent="0.3">
      <c r="G113" s="95"/>
      <c r="H113" s="95"/>
      <c r="I113" s="95"/>
      <c r="J113" s="95"/>
      <c r="K113" s="95"/>
    </row>
    <row r="114" spans="7:11" ht="20.100000000000001" customHeight="1" x14ac:dyDescent="0.3">
      <c r="G114" s="95"/>
      <c r="H114" s="95"/>
      <c r="I114" s="95"/>
      <c r="J114" s="95"/>
      <c r="K114" s="95"/>
    </row>
    <row r="115" spans="7:11" ht="20.100000000000001" customHeight="1" x14ac:dyDescent="0.3">
      <c r="G115" s="95"/>
      <c r="H115" s="95"/>
      <c r="I115" s="95"/>
      <c r="J115" s="95"/>
      <c r="K115" s="95"/>
    </row>
    <row r="116" spans="7:11" ht="20.100000000000001" customHeight="1" x14ac:dyDescent="0.3">
      <c r="G116" s="95"/>
      <c r="H116" s="95"/>
      <c r="I116" s="95"/>
      <c r="J116" s="95"/>
      <c r="K116" s="95"/>
    </row>
    <row r="117" spans="7:11" ht="20.100000000000001" customHeight="1" x14ac:dyDescent="0.3">
      <c r="G117" s="95"/>
      <c r="H117" s="95"/>
      <c r="I117" s="95"/>
      <c r="J117" s="95"/>
      <c r="K117" s="95"/>
    </row>
    <row r="118" spans="7:11" ht="20.100000000000001" customHeight="1" x14ac:dyDescent="0.3">
      <c r="G118" s="95"/>
      <c r="H118" s="95"/>
      <c r="I118" s="95"/>
      <c r="J118" s="95"/>
      <c r="K118" s="95"/>
    </row>
    <row r="119" spans="7:11" ht="20.100000000000001" customHeight="1" x14ac:dyDescent="0.3">
      <c r="G119" s="95"/>
      <c r="H119" s="95"/>
      <c r="I119" s="95"/>
      <c r="J119" s="95"/>
      <c r="K119" s="95"/>
    </row>
    <row r="120" spans="7:11" ht="20.100000000000001" customHeight="1" x14ac:dyDescent="0.3">
      <c r="G120" s="95"/>
      <c r="H120" s="95"/>
      <c r="I120" s="95"/>
      <c r="J120" s="95"/>
      <c r="K120" s="95"/>
    </row>
    <row r="121" spans="7:11" ht="20.100000000000001" customHeight="1" x14ac:dyDescent="0.3">
      <c r="G121" s="95"/>
      <c r="H121" s="95"/>
      <c r="I121" s="95"/>
      <c r="J121" s="95"/>
      <c r="K121" s="95"/>
    </row>
    <row r="122" spans="7:11" ht="20.100000000000001" customHeight="1" x14ac:dyDescent="0.3">
      <c r="G122" s="95"/>
      <c r="H122" s="95"/>
      <c r="I122" s="95"/>
      <c r="J122" s="95"/>
      <c r="K122" s="95"/>
    </row>
    <row r="123" spans="7:11" ht="20.100000000000001" customHeight="1" x14ac:dyDescent="0.3">
      <c r="G123" s="95"/>
      <c r="H123" s="95"/>
      <c r="I123" s="95"/>
      <c r="J123" s="95"/>
      <c r="K123" s="95"/>
    </row>
    <row r="124" spans="7:11" ht="20.100000000000001" customHeight="1" x14ac:dyDescent="0.3">
      <c r="G124" s="95"/>
      <c r="H124" s="95"/>
      <c r="I124" s="95"/>
      <c r="J124" s="95"/>
      <c r="K124" s="95"/>
    </row>
    <row r="125" spans="7:11" ht="20.100000000000001" customHeight="1" x14ac:dyDescent="0.3">
      <c r="G125" s="95"/>
      <c r="H125" s="95"/>
      <c r="I125" s="95"/>
      <c r="J125" s="95"/>
      <c r="K125" s="95"/>
    </row>
    <row r="126" spans="7:11" ht="20.100000000000001" customHeight="1" x14ac:dyDescent="0.3">
      <c r="G126" s="95"/>
      <c r="H126" s="95"/>
      <c r="I126" s="95"/>
      <c r="J126" s="95"/>
      <c r="K126" s="95"/>
    </row>
    <row r="127" spans="7:11" ht="20.100000000000001" customHeight="1" x14ac:dyDescent="0.3">
      <c r="G127" s="95"/>
      <c r="H127" s="95"/>
      <c r="I127" s="95"/>
      <c r="J127" s="95"/>
      <c r="K127" s="95"/>
    </row>
    <row r="128" spans="7:11" ht="20.100000000000001" customHeight="1" x14ac:dyDescent="0.3">
      <c r="G128" s="95"/>
      <c r="H128" s="95"/>
      <c r="I128" s="95"/>
      <c r="J128" s="95"/>
      <c r="K128" s="95"/>
    </row>
    <row r="129" spans="7:11" ht="20.100000000000001" customHeight="1" x14ac:dyDescent="0.3">
      <c r="G129" s="95"/>
      <c r="H129" s="95"/>
      <c r="I129" s="95"/>
      <c r="J129" s="95"/>
      <c r="K129" s="95"/>
    </row>
    <row r="130" spans="7:11" ht="20.100000000000001" customHeight="1" x14ac:dyDescent="0.3">
      <c r="G130" s="95"/>
      <c r="H130" s="95"/>
      <c r="I130" s="95"/>
      <c r="J130" s="95"/>
      <c r="K130" s="95"/>
    </row>
    <row r="131" spans="7:11" ht="20.100000000000001" customHeight="1" x14ac:dyDescent="0.3">
      <c r="G131" s="95"/>
      <c r="H131" s="95"/>
      <c r="I131" s="95"/>
      <c r="J131" s="95"/>
      <c r="K131" s="95"/>
    </row>
    <row r="132" spans="7:11" ht="20.100000000000001" customHeight="1" x14ac:dyDescent="0.3">
      <c r="G132" s="95"/>
      <c r="H132" s="95"/>
      <c r="I132" s="95"/>
      <c r="J132" s="95"/>
      <c r="K132" s="95"/>
    </row>
    <row r="133" spans="7:11" ht="20.100000000000001" customHeight="1" x14ac:dyDescent="0.3">
      <c r="G133" s="95"/>
      <c r="H133" s="95"/>
      <c r="I133" s="95"/>
      <c r="J133" s="95"/>
      <c r="K133" s="95"/>
    </row>
    <row r="134" spans="7:11" ht="20.100000000000001" customHeight="1" x14ac:dyDescent="0.3">
      <c r="G134" s="95"/>
      <c r="H134" s="95"/>
      <c r="I134" s="95"/>
      <c r="J134" s="95"/>
      <c r="K134" s="95"/>
    </row>
    <row r="135" spans="7:11" ht="20.100000000000001" customHeight="1" x14ac:dyDescent="0.3">
      <c r="G135" s="95"/>
      <c r="H135" s="95"/>
      <c r="I135" s="95"/>
      <c r="J135" s="95"/>
      <c r="K135" s="95"/>
    </row>
    <row r="136" spans="7:11" ht="20.100000000000001" customHeight="1" x14ac:dyDescent="0.3">
      <c r="G136" s="95"/>
      <c r="H136" s="95"/>
      <c r="I136" s="95"/>
      <c r="J136" s="95"/>
      <c r="K136" s="95"/>
    </row>
    <row r="137" spans="7:11" ht="20.100000000000001" customHeight="1" x14ac:dyDescent="0.3">
      <c r="G137" s="95"/>
      <c r="H137" s="95"/>
      <c r="I137" s="95"/>
      <c r="J137" s="95"/>
      <c r="K137" s="95"/>
    </row>
    <row r="138" spans="7:11" ht="20.100000000000001" customHeight="1" x14ac:dyDescent="0.3">
      <c r="G138" s="95"/>
      <c r="H138" s="95"/>
      <c r="I138" s="95"/>
      <c r="J138" s="95"/>
      <c r="K138" s="95"/>
    </row>
    <row r="139" spans="7:11" ht="20.100000000000001" customHeight="1" x14ac:dyDescent="0.3">
      <c r="G139" s="95"/>
      <c r="H139" s="95"/>
      <c r="I139" s="95"/>
      <c r="J139" s="95"/>
      <c r="K139" s="95"/>
    </row>
    <row r="140" spans="7:11" ht="20.100000000000001" customHeight="1" x14ac:dyDescent="0.3">
      <c r="G140" s="95"/>
      <c r="H140" s="95"/>
      <c r="I140" s="95"/>
      <c r="J140" s="95"/>
      <c r="K140" s="95"/>
    </row>
    <row r="141" spans="7:11" ht="20.100000000000001" customHeight="1" x14ac:dyDescent="0.3">
      <c r="G141" s="95"/>
      <c r="H141" s="95"/>
      <c r="I141" s="95"/>
      <c r="J141" s="95"/>
      <c r="K141" s="95"/>
    </row>
    <row r="142" spans="7:11" ht="20.100000000000001" customHeight="1" x14ac:dyDescent="0.3">
      <c r="G142" s="95"/>
      <c r="H142" s="95"/>
      <c r="I142" s="95"/>
      <c r="J142" s="95"/>
      <c r="K142" s="95"/>
    </row>
    <row r="143" spans="7:11" ht="20.100000000000001" customHeight="1" x14ac:dyDescent="0.3">
      <c r="G143" s="95"/>
      <c r="H143" s="95"/>
      <c r="I143" s="95"/>
      <c r="J143" s="95"/>
      <c r="K143" s="95"/>
    </row>
    <row r="144" spans="7:11" ht="20.100000000000001" customHeight="1" x14ac:dyDescent="0.3">
      <c r="G144" s="95"/>
      <c r="H144" s="95"/>
      <c r="I144" s="95"/>
      <c r="J144" s="95"/>
      <c r="K144" s="95"/>
    </row>
    <row r="145" spans="7:11" ht="20.100000000000001" customHeight="1" x14ac:dyDescent="0.3">
      <c r="G145" s="95"/>
      <c r="H145" s="95"/>
      <c r="I145" s="95"/>
      <c r="J145" s="95"/>
      <c r="K145" s="95"/>
    </row>
    <row r="146" spans="7:11" ht="20.100000000000001" customHeight="1" x14ac:dyDescent="0.3">
      <c r="G146" s="95"/>
      <c r="H146" s="95"/>
      <c r="I146" s="95"/>
      <c r="J146" s="95"/>
      <c r="K146" s="95"/>
    </row>
    <row r="147" spans="7:11" ht="20.100000000000001" customHeight="1" x14ac:dyDescent="0.3">
      <c r="G147" s="95"/>
      <c r="H147" s="95"/>
      <c r="I147" s="95"/>
      <c r="J147" s="95"/>
      <c r="K147" s="95"/>
    </row>
    <row r="148" spans="7:11" ht="20.100000000000001" customHeight="1" x14ac:dyDescent="0.3">
      <c r="G148" s="95"/>
      <c r="H148" s="95"/>
      <c r="I148" s="95"/>
      <c r="J148" s="95"/>
      <c r="K148" s="95"/>
    </row>
    <row r="149" spans="7:11" ht="20.100000000000001" customHeight="1" x14ac:dyDescent="0.3">
      <c r="G149" s="95"/>
      <c r="H149" s="95"/>
      <c r="I149" s="95"/>
      <c r="J149" s="95"/>
      <c r="K149" s="95"/>
    </row>
    <row r="150" spans="7:11" ht="20.100000000000001" customHeight="1" x14ac:dyDescent="0.3">
      <c r="G150" s="95"/>
      <c r="H150" s="95"/>
      <c r="I150" s="95"/>
      <c r="J150" s="95"/>
      <c r="K150" s="95"/>
    </row>
    <row r="151" spans="7:11" ht="20.100000000000001" customHeight="1" x14ac:dyDescent="0.3">
      <c r="G151" s="95"/>
      <c r="H151" s="95"/>
      <c r="I151" s="95"/>
      <c r="J151" s="95"/>
      <c r="K151" s="95"/>
    </row>
    <row r="152" spans="7:11" ht="20.100000000000001" customHeight="1" x14ac:dyDescent="0.3">
      <c r="G152" s="95"/>
      <c r="H152" s="95"/>
      <c r="I152" s="95"/>
      <c r="J152" s="95"/>
      <c r="K152" s="95"/>
    </row>
    <row r="153" spans="7:11" ht="20.100000000000001" customHeight="1" x14ac:dyDescent="0.3">
      <c r="G153" s="95"/>
      <c r="H153" s="95"/>
      <c r="I153" s="95"/>
      <c r="J153" s="95"/>
      <c r="K153" s="95"/>
    </row>
    <row r="154" spans="7:11" ht="20.100000000000001" customHeight="1" x14ac:dyDescent="0.3">
      <c r="G154" s="95"/>
      <c r="H154" s="95"/>
      <c r="I154" s="95"/>
      <c r="J154" s="95"/>
      <c r="K154" s="95"/>
    </row>
    <row r="155" spans="7:11" ht="20.100000000000001" customHeight="1" x14ac:dyDescent="0.3">
      <c r="G155" s="95"/>
      <c r="H155" s="95"/>
      <c r="I155" s="95"/>
      <c r="J155" s="95"/>
      <c r="K155" s="95"/>
    </row>
    <row r="156" spans="7:11" ht="20.100000000000001" customHeight="1" x14ac:dyDescent="0.3">
      <c r="G156" s="95"/>
      <c r="H156" s="95"/>
      <c r="I156" s="95"/>
      <c r="J156" s="95"/>
      <c r="K156" s="95"/>
    </row>
    <row r="157" spans="7:11" ht="20.100000000000001" customHeight="1" x14ac:dyDescent="0.3">
      <c r="G157" s="95"/>
      <c r="H157" s="95"/>
      <c r="I157" s="95"/>
      <c r="J157" s="95"/>
      <c r="K157" s="95"/>
    </row>
    <row r="158" spans="7:11" ht="20.100000000000001" customHeight="1" x14ac:dyDescent="0.3">
      <c r="G158" s="95"/>
      <c r="H158" s="95"/>
      <c r="I158" s="95"/>
      <c r="J158" s="95"/>
      <c r="K158" s="95"/>
    </row>
    <row r="159" spans="7:11" ht="20.100000000000001" customHeight="1" x14ac:dyDescent="0.3">
      <c r="G159" s="95"/>
      <c r="H159" s="95"/>
      <c r="I159" s="95"/>
      <c r="J159" s="95"/>
      <c r="K159" s="95"/>
    </row>
    <row r="160" spans="7:11" ht="20.100000000000001" customHeight="1" x14ac:dyDescent="0.3">
      <c r="G160" s="95"/>
      <c r="H160" s="95"/>
      <c r="I160" s="95"/>
      <c r="J160" s="95"/>
      <c r="K160" s="95"/>
    </row>
    <row r="161" spans="7:11" ht="20.100000000000001" customHeight="1" x14ac:dyDescent="0.3">
      <c r="G161" s="95"/>
      <c r="H161" s="95"/>
      <c r="I161" s="95"/>
      <c r="J161" s="95"/>
      <c r="K161" s="95"/>
    </row>
    <row r="162" spans="7:11" ht="20.100000000000001" customHeight="1" x14ac:dyDescent="0.3">
      <c r="G162" s="95"/>
      <c r="H162" s="95"/>
      <c r="I162" s="95"/>
      <c r="J162" s="95"/>
      <c r="K162" s="95"/>
    </row>
    <row r="163" spans="7:11" ht="20.100000000000001" customHeight="1" x14ac:dyDescent="0.3">
      <c r="G163" s="95"/>
      <c r="H163" s="95"/>
      <c r="I163" s="95"/>
      <c r="J163" s="95"/>
      <c r="K163" s="95"/>
    </row>
    <row r="164" spans="7:11" ht="20.100000000000001" customHeight="1" x14ac:dyDescent="0.3">
      <c r="G164" s="95"/>
      <c r="H164" s="95"/>
      <c r="I164" s="95"/>
      <c r="J164" s="95"/>
      <c r="K164" s="95"/>
    </row>
    <row r="165" spans="7:11" ht="20.100000000000001" customHeight="1" x14ac:dyDescent="0.3">
      <c r="G165" s="95"/>
      <c r="H165" s="95"/>
      <c r="I165" s="95"/>
      <c r="J165" s="95"/>
      <c r="K165" s="95"/>
    </row>
    <row r="166" spans="7:11" ht="20.100000000000001" customHeight="1" x14ac:dyDescent="0.3">
      <c r="G166" s="95"/>
      <c r="H166" s="95"/>
      <c r="I166" s="95"/>
      <c r="J166" s="95"/>
      <c r="K166" s="95"/>
    </row>
    <row r="167" spans="7:11" ht="20.100000000000001" customHeight="1" x14ac:dyDescent="0.3">
      <c r="G167" s="95"/>
      <c r="H167" s="95"/>
      <c r="I167" s="95"/>
      <c r="J167" s="95"/>
      <c r="K167" s="95"/>
    </row>
    <row r="168" spans="7:11" ht="20.100000000000001" customHeight="1" x14ac:dyDescent="0.3">
      <c r="G168" s="95"/>
      <c r="H168" s="95"/>
      <c r="I168" s="95"/>
      <c r="J168" s="95"/>
      <c r="K168" s="95"/>
    </row>
    <row r="169" spans="7:11" ht="20.100000000000001" customHeight="1" x14ac:dyDescent="0.3">
      <c r="G169" s="95"/>
      <c r="H169" s="95"/>
      <c r="I169" s="95"/>
      <c r="J169" s="95"/>
      <c r="K169" s="95"/>
    </row>
    <row r="170" spans="7:11" ht="20.100000000000001" customHeight="1" x14ac:dyDescent="0.3">
      <c r="G170" s="95"/>
      <c r="H170" s="95"/>
      <c r="I170" s="95"/>
      <c r="J170" s="95"/>
      <c r="K170" s="95"/>
    </row>
    <row r="171" spans="7:11" ht="20.100000000000001" customHeight="1" x14ac:dyDescent="0.3">
      <c r="G171" s="95"/>
      <c r="H171" s="95"/>
      <c r="I171" s="95"/>
      <c r="J171" s="95"/>
      <c r="K171" s="95"/>
    </row>
    <row r="172" spans="7:11" ht="20.100000000000001" customHeight="1" x14ac:dyDescent="0.3">
      <c r="G172" s="95"/>
      <c r="H172" s="95"/>
      <c r="I172" s="95"/>
      <c r="J172" s="95"/>
      <c r="K172" s="95"/>
    </row>
    <row r="173" spans="7:11" ht="20.100000000000001" customHeight="1" x14ac:dyDescent="0.3">
      <c r="G173" s="95"/>
      <c r="H173" s="95"/>
      <c r="I173" s="95"/>
      <c r="J173" s="95"/>
      <c r="K173" s="95"/>
    </row>
    <row r="174" spans="7:11" ht="20.100000000000001" customHeight="1" x14ac:dyDescent="0.3">
      <c r="G174" s="95"/>
      <c r="H174" s="95"/>
      <c r="I174" s="95"/>
      <c r="J174" s="95"/>
      <c r="K174" s="95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2024-12-20T12:43:24Z</dcterms:created>
  <dcterms:modified xsi:type="dcterms:W3CDTF">2024-12-23T08:04:16Z</dcterms:modified>
</cp:coreProperties>
</file>