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5 mai 2024\pt.site\"/>
    </mc:Choice>
  </mc:AlternateContent>
  <bookViews>
    <workbookView xWindow="0" yWindow="0" windowWidth="23040" windowHeight="8616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[3]BoP!#REF!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[5]Index!#REF!</definedName>
    <definedName name="_______PAG3">[5]Index!#REF!</definedName>
    <definedName name="_______PAG4">[5]Index!#REF!</definedName>
    <definedName name="_______PAG5">[5]Index!#REF!</definedName>
    <definedName name="_______PAG6">[5]Index!#REF!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[3]RES!#REF!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[6]INT_RATES_old!$A$1:$I$34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[7]EU2DBase!$C$1:$F$196</definedName>
    <definedName name="_______UKR2">[7]EU2DBase!$G$1:$U$196</definedName>
    <definedName name="_______UKR3">[7]EU2DBase!#REF!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[3]BoP!#REF!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[5]Index!#REF!</definedName>
    <definedName name="______PAG3">[5]Index!#REF!</definedName>
    <definedName name="______PAG4">[5]Index!#REF!</definedName>
    <definedName name="______PAG5">[5]Index!#REF!</definedName>
    <definedName name="______PAG6">[5]Index!#REF!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[3]RES!#REF!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[6]INT_RATES_old!$A$1:$I$34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[7]EU2DBase!$C$1:$F$196</definedName>
    <definedName name="______UKR2">[7]EU2DBase!$G$1:$U$196</definedName>
    <definedName name="______UKR3">[7]EU2DBase!#REF!</definedName>
    <definedName name="______WEO1">#REF!</definedName>
    <definedName name="______WEO2">#REF!</definedName>
    <definedName name="_____a47">[0]!___BOP2 [9]LINK!$A$1:$A$42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[3]BoP!#REF!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[5]Index!#REF!</definedName>
    <definedName name="_____PAG3">[5]Index!#REF!</definedName>
    <definedName name="_____PAG4">[5]Index!#REF!</definedName>
    <definedName name="_____PAG5">[5]Index!#REF!</definedName>
    <definedName name="_____PAG6">[5]Index!#REF!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[3]RES!#REF!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[6]INT_RATES_old!$A$1:$I$34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[7]EU2DBase!$C$1:$F$196</definedName>
    <definedName name="_____UKR2">[7]EU2DBase!$G$1:$U$196</definedName>
    <definedName name="_____UKR3">[7]EU2DBase!#REF!</definedName>
    <definedName name="_____WEO1">#REF!</definedName>
    <definedName name="_____WEO2">#REF!</definedName>
    <definedName name="____a47">[0]!___BOP2 [9]LINK!$A$1:$A$42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[3]BoP!#REF!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[3]RES!#REF!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[6]INT_RATES_old!$A$1:$I$34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[7]EU2DBase!$C$1:$F$196</definedName>
    <definedName name="____UKR2">[7]EU2DBase!$G$1:$U$196</definedName>
    <definedName name="____UKR3">[7]EU2DBase!#REF!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[3]BoP!#REF!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[3]RES!#REF!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[6]INT_RATES_old!$A$1:$I$34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[7]EU2DBase!$C$1:$F$196</definedName>
    <definedName name="___UKR2">[7]EU2DBase!$G$1:$U$196</definedName>
    <definedName name="___UKR3">[12]EU2DBase!#REF!</definedName>
    <definedName name="___WEO1">#REF!</definedName>
    <definedName name="___WEO2">#REF!</definedName>
    <definedName name="__0absorc">[13]Programa!#REF!</definedName>
    <definedName name="__0c">[13]Programa!#REF!</definedName>
    <definedName name="__123Graph_ADEFINITION">[14]NBM!#REF!</definedName>
    <definedName name="__123Graph_ADEFINITION2">[14]NBM!#REF!</definedName>
    <definedName name="__123Graph_BDEFINITION">[14]NBM!#REF!</definedName>
    <definedName name="__123Graph_BDEFINITION2">[14]NBM!#REF!</definedName>
    <definedName name="__123Graph_BFITB2">[15]FITB_all!#REF!</definedName>
    <definedName name="__123Graph_BFITB3">[15]FITB_all!#REF!</definedName>
    <definedName name="__123Graph_BGDP">'[16]Quarterly Program'!#REF!</definedName>
    <definedName name="__123Graph_BMONEY">'[16]Quarterly Program'!#REF!</definedName>
    <definedName name="__123Graph_BTBILL2">[15]FITB_all!#REF!</definedName>
    <definedName name="__123Graph_CDEFINITION2">[17]NBM!#REF!</definedName>
    <definedName name="__123Graph_DDEFINITION2">[17]NBM!#REF!</definedName>
    <definedName name="__a47">___BOP2 [9]LINK!$A$1:$A$42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[3]BoP!#REF!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[3]RES!#REF!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[6]INT_RATES_old!$A$1:$I$34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[12]EU2DBase!$C$1:$F$196</definedName>
    <definedName name="__UKR2">[12]EU2DBase!$G$1:$U$196</definedName>
    <definedName name="__UKR3">[12]EU2DBase!#REF!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[9]LINK!$A$1:$A$42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[3]BoP!#REF!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[18]Assumptions!#REF!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[18]Assumptions!#REF!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[3]RES!#REF!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[6]INT_RATES_old!$A$1:$I$34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[12]EU2DBase!$C$1:$F$196</definedName>
    <definedName name="_UKR2">[12]EU2DBase!$G$1:$U$196</definedName>
    <definedName name="_UKR3">[7]EU2DBase!#REF!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[9]LINK!$A$1:$A$42</definedName>
    <definedName name="a_11">___BOP2 [9]LINK!$A$1:$A$42</definedName>
    <definedName name="a_14">#REF!</definedName>
    <definedName name="a_15">___BOP2 [9]LINK!$A$1:$A$42</definedName>
    <definedName name="a_17">___BOP2 [9]LINK!$A$1:$A$42</definedName>
    <definedName name="a_2">#REF!</definedName>
    <definedName name="a_20">___BOP2 [9]LINK!$A$1:$A$42</definedName>
    <definedName name="a_22">___BOP2 [9]LINK!$A$1:$A$42</definedName>
    <definedName name="a_24">___BOP2 [9]LINK!$A$1:$A$42</definedName>
    <definedName name="a_25">#REF!</definedName>
    <definedName name="a_28">___BOP2 [9]LINK!$A$1:$A$42</definedName>
    <definedName name="a_37">___BOP2 [9]LINK!$A$1:$A$42</definedName>
    <definedName name="a_38">___BOP2 [9]LINK!$A$1:$A$42</definedName>
    <definedName name="a_46">___BOP2 [9]LINK!$A$1:$A$42</definedName>
    <definedName name="a_47">___BOP2 [9]LINK!$A$1:$A$42</definedName>
    <definedName name="a_49">___BOP2 [9]LINK!$A$1:$A$42</definedName>
    <definedName name="a_54">___BOP2 [9]LINK!$A$1:$A$42</definedName>
    <definedName name="a_55">___BOP2 [9]LINK!$A$1:$A$42</definedName>
    <definedName name="a_56">___BOP2 [9]LINK!$A$1:$A$42</definedName>
    <definedName name="a_57">___BOP2 [9]LINK!$A$1:$A$42</definedName>
    <definedName name="a_61">___BOP2 [9]LINK!$A$1:$A$42</definedName>
    <definedName name="a_64">___BOP2 [9]LINK!$A$1:$A$42</definedName>
    <definedName name="a_65">___BOP2 [9]LINK!$A$1:$A$42</definedName>
    <definedName name="a_66">___BOP2 [9]LINK!$A$1:$A$42</definedName>
    <definedName name="______a47">[0]!___BOP2 [9]LINK!$A$1:$A$42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[19]Montabs!$B$88:$CO$425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[21]WEO!#REF!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[6]BNKLOANS_old!$A$1:$F$40</definedName>
    <definedName name="________bas1">'[1]data input'!#REF!</definedName>
    <definedName name="________bas2">'[1]data input'!#REF!</definedName>
    <definedName name="________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[24]Q6!$E$11:$AH$11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[25]FAfdi!$E$10:$BP$10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[26]CAgds!$D$10:$BO$10</definedName>
    <definedName name="bgoods_11">[27]CAgds!$E$10:$BP$10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[26]CAinc!$D$10:$BO$10</definedName>
    <definedName name="binc_11">[27]CAinc!$E$10:$BP$10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[28]Q6!$E$28:$AH$28</definedName>
    <definedName name="BMG_2">[28]Q6!$E$28:$AH$28</definedName>
    <definedName name="BMG_20">'[22]WEO LINK'!#REF!</definedName>
    <definedName name="BMG_25">[28]Q6!$E$28:$AH$28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[26]CAnfs!$D$10:$BO$10</definedName>
    <definedName name="bnfs_11">[27]CAnfs!$E$10:$BP$10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________BOP1">#REF!</definedName>
    <definedName name="________BOP2">[3]BoP!#REF!</definedName>
    <definedName name="BOPF">#REF!</definedName>
    <definedName name="BopInput">#REF!</definedName>
    <definedName name="BOPSUM">#REF!</definedName>
    <definedName name="bother">[25]FAother!$E$10:$BP$10</definedName>
    <definedName name="bother_14">#REF!</definedName>
    <definedName name="bother_25">#REF!</definedName>
    <definedName name="BottomRight">#REF!</definedName>
    <definedName name="bport">[25]FAport!$E$10:$BP$10</definedName>
    <definedName name="bport_11">[27]FAport!$E$10:$BP$10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[26]CAtrs!$D$10:$BO$10</definedName>
    <definedName name="btrs_11">[27]CAtrs!$E$10:$BP$10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[30]FDI!#REF!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[28]Q6!$E$26:$AH$26</definedName>
    <definedName name="BXG_2">[28]Q6!$E$26:$AH$26</definedName>
    <definedName name="BXG_20">'[22]WEO LINK'!#REF!</definedName>
    <definedName name="BXG_25">[28]Q6!$E$26:$AH$26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[6]CBANK_old!$A$1:$M$48</definedName>
    <definedName name="CBDebt">#REF!</definedName>
    <definedName name="CBSNFA">[31]NIR__!$A$188:$AM$219</definedName>
    <definedName name="CCode">[32]Codes!$A$2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[9]LINK!$A$1:$A$42</definedName>
    <definedName name="CHART2_11">#REF!</definedName>
    <definedName name="chart2_15">___BOP2 [9]LINK!$A$1:$A$42</definedName>
    <definedName name="chart2_17">___BOP2 [9]LINK!$A$1:$A$42</definedName>
    <definedName name="chart2_20">___BOP2 [9]LINK!$A$1:$A$42</definedName>
    <definedName name="chart2_22">___BOP2 [9]LINK!$A$1:$A$42</definedName>
    <definedName name="chart2_24">___BOP2 [9]LINK!$A$1:$A$42</definedName>
    <definedName name="chart2_28">___BOP2 [9]LINK!$A$1:$A$42</definedName>
    <definedName name="chart2_37">___BOP2 [9]LINK!$A$1:$A$42</definedName>
    <definedName name="chart2_38">___BOP2 [9]LINK!$A$1:$A$42</definedName>
    <definedName name="chart2_46">___BOP2 [9]LINK!$A$1:$A$42</definedName>
    <definedName name="chart2_47">___BOP2 [9]LINK!$A$1:$A$42</definedName>
    <definedName name="chart2_49">___BOP2 [9]LINK!$A$1:$A$42</definedName>
    <definedName name="chart2_54">___BOP2 [9]LINK!$A$1:$A$42</definedName>
    <definedName name="chart2_55">___BOP2 [9]LINK!$A$1:$A$42</definedName>
    <definedName name="chart2_56">___BOP2 [9]LINK!$A$1:$A$42</definedName>
    <definedName name="chart2_57">___BOP2 [9]LINK!$A$1:$A$42</definedName>
    <definedName name="chart2_61">___BOP2 [9]LINK!$A$1:$A$42</definedName>
    <definedName name="chart2_64">___BOP2 [9]LINK!$A$1:$A$42</definedName>
    <definedName name="chart2_65">___BOP2 [9]LINK!$A$1:$A$42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[33]weo_real!#REF!</definedName>
    <definedName name="CHK1_1">[33]weo_real!#REF!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[19]corresp!$A$1:$B$37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________CPI98">'[4]REER Forecast'!#REF!</definedName>
    <definedName name="CPIindex">'[4]REER Forecast'!#REF!</definedName>
    <definedName name="CPImonth">'[4]REER Forecast'!#REF!</definedName>
    <definedName name="CSBT">[19]Montabs!$B$88:$CQ$150</definedName>
    <definedName name="CSBTN">[19]Montabs!$B$153:$CO$202</definedName>
    <definedName name="CSBTR">[19]Montabs!$B$203:$CO$243</definedName>
    <definedName name="CSIDATES_11">[35]WEO!#REF!</definedName>
    <definedName name="CSIDATES_66">[35]WEO!#REF!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[37]Current!$D$66</definedName>
    <definedName name="CurrVintage_11">[38]Current!$D$66</definedName>
    <definedName name="CurrVintage_14">#REF!</definedName>
    <definedName name="CurrVintage_25">#REF!</definedName>
    <definedName name="CurVintage">[32]Current!$D$61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[32]Codes!$H$2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[39]A15!#REF!</definedName>
    <definedName name="dateB">#REF!</definedName>
    <definedName name="dateMacro">#REF!</definedName>
    <definedName name="datemon">[40]pms!#REF!</definedName>
    <definedName name="dateREER">#REF!</definedName>
    <definedName name="dates_11">[41]WEO!#REF!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[42]INFlevel!#REF!</definedName>
    <definedName name="DATESA">[7]EU2DBase!$B$14:$B$31</definedName>
    <definedName name="DATESATKM">#REF!</definedName>
    <definedName name="DATESM">[7]EU2DBase!$B$88:$B$196</definedName>
    <definedName name="DATESMTKM">#REF!</definedName>
    <definedName name="DATESQ">[7]EU2DBase!$B$49:$B$72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[43]Debt_Total!#REF!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[44]NPV_base!#REF!</definedName>
    <definedName name="DiscountRate">#REF!</definedName>
    <definedName name="DKK">#REF!</definedName>
    <definedName name="DM">#REF!</definedName>
    <definedName name="DMBNFA">[31]NIR__!$A$123:$AM$181</definedName>
    <definedName name="DO">#REF!</definedName>
    <definedName name="DOC">#REF!</definedName>
    <definedName name="DOCFILE">[45]Contents!$B$78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[45]Contents!$B$73</definedName>
    <definedName name="EDSSDESCRIPTOR_14">#REF!</definedName>
    <definedName name="EDSSDESCRIPTOR_25">#REF!</definedName>
    <definedName name="EDSSDESCRIPTOR_28">#REF!</definedName>
    <definedName name="EDSSFILE">[45]Contents!$B$77</definedName>
    <definedName name="EDSSFILE_14">#REF!</definedName>
    <definedName name="EDSSFILE_25">#REF!</definedName>
    <definedName name="EDSSFILE_28">#REF!</definedName>
    <definedName name="EDSSNAME">[45]Contents!$B$72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[45]Contents!$B$81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[45]Contents!$B$74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[6]EMPLOY_old!$A$1:$I$52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[48]C!$P$428:$T$428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[49]Q5!$A$1:$C$65536,[49]Q5!$A$1:$IV$7</definedName>
    <definedName name="Exch.Rate">#REF!</definedName>
    <definedName name="Exch_Rate">#REF!</definedName>
    <definedName name="exchrate">#REF!</definedName>
    <definedName name="ExitWRS">[50]Main!$AB$27</definedName>
    <definedName name="exp">#REF!</definedName>
    <definedName name="exp_64">#REF!</definedName>
    <definedName name="Exp_GDP">#REF!</definedName>
    <definedName name="Exp_nom">#REF!</definedName>
    <definedName name="________EXP5">#REF!</definedName>
    <definedName name="________EXP6">#REF!</definedName>
    <definedName name="________EXP7">#REF!</definedName>
    <definedName name="________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[51]Q!$D$52:$O$103</definedName>
    <definedName name="exports">#REF!</definedName>
    <definedName name="expperc">#REF!</definedName>
    <definedName name="expperc_11">[23]Expenditures!#REF!</definedName>
    <definedName name="expperc_20">#REF!</definedName>
    <definedName name="expperc_28">#REF!</definedName>
    <definedName name="expperc_64">#REF!</definedName>
    <definedName name="expperc_66">[23]Expenditures!#REF!</definedName>
    <definedName name="EXR_UPDATE">#REF!</definedName>
    <definedName name="________EXR1">#REF!</definedName>
    <definedName name="________EXR2">#REF!</definedName>
    <definedName name="________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[52]Index!$C$21</definedName>
    <definedName name="FISUM">#REF!</definedName>
    <definedName name="FK_6_65">___BOP2 [9]LINK!$A$1:$A$42</definedName>
    <definedName name="FLOPEC">#REF!</definedName>
    <definedName name="FLOPEC_14">#REF!</definedName>
    <definedName name="FLOPEC_25">#REF!</definedName>
    <definedName name="FLOWS">#REF!</definedName>
    <definedName name="fmb_11">[41]WEO!#REF!</definedName>
    <definedName name="fmb_14">#REF!</definedName>
    <definedName name="fmb_2">[53]WEO!#REF!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[54]FOREX_DAILY!$A$9:$Q$128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[24]Q4!$E$19:$AH$19</definedName>
    <definedName name="GCB_NGDP_14">NA()</definedName>
    <definedName name="GCB_NGDP_2">NA()</definedName>
    <definedName name="GCB_NGDP_25">NA()</definedName>
    <definedName name="GCB_NGDP_66">[24]Q4!$E$19:$AH$19</definedName>
    <definedName name="GCENL_11">[35]WEO!#REF!</definedName>
    <definedName name="GCENL_66">[35]WEO!#REF!</definedName>
    <definedName name="GCRG_11">[35]WEO!#REF!</definedName>
    <definedName name="GCRG_66">[35]WEO!#REF!</definedName>
    <definedName name="GDP">#REF!</definedName>
    <definedName name="gdp_14">[26]IN!$D$66:$BO$66</definedName>
    <definedName name="GDP_1999_Constant">#REF!</definedName>
    <definedName name="GDP_1999_Current">#REF!</definedName>
    <definedName name="gdp_2">[26]IN!$D$66:$BO$66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[26]IN!$D$66:$BO$66</definedName>
    <definedName name="gdp_28">[26]IN!$D$66:$BO$66</definedName>
    <definedName name="________gdp9096">#REF!</definedName>
    <definedName name="________gdp9297">#REF!</definedName>
    <definedName name="________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[24]Q4!$E$38:$AH$38</definedName>
    <definedName name="GGB_NGDP_14">NA()</definedName>
    <definedName name="GGB_NGDP_2">NA()</definedName>
    <definedName name="GGB_NGDP_25">NA()</definedName>
    <definedName name="GGB_NGDP_66">[24]Q4!$E$38:$AH$38</definedName>
    <definedName name="GGENL_11">[35]WEO!#REF!</definedName>
    <definedName name="GGENL_66">[35]WEO!#REF!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[35]WEO!#REF!</definedName>
    <definedName name="GGRG_66">[35]WEO!#REF!</definedName>
    <definedName name="Grace_IDA">#REF!</definedName>
    <definedName name="Grace_NC">[44]NPV_base!#REF!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[19]interv!$A$1:$H$23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[30]IMP!#REF!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[3]Input!#REF!</definedName>
    <definedName name="INPUT_4">[3]Input!#REF!</definedName>
    <definedName name="int">#REF!</definedName>
    <definedName name="INTER_CRED">#REF!</definedName>
    <definedName name="INTER_DEPO">#REF!</definedName>
    <definedName name="INTEREST">[6]INT_RATES_old!$A$1:$I$35</definedName>
    <definedName name="Interest_IDA">#REF!</definedName>
    <definedName name="Interest_NC">[44]NPV_base!#REF!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[25]KA!$E$10:$BP$10</definedName>
    <definedName name="ka_11">[27]KA!$E$10:$BP$10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[6]LABORMKT_OLD!$A$1:$O$39</definedName>
    <definedName name="LAST">[56]DOC!$C$8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[51]EU!$BS$29:$CB$88</definedName>
    <definedName name="Maturity_IDA">#REF!</definedName>
    <definedName name="Maturity_NC">[44]NPV_base!#REF!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[60]Q2!$E$63:$AH$63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[40]Prog!#REF!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[26]CAgds!$D$14:$BO$14</definedName>
    <definedName name="mgoods_11">[61]CAgds!$D$14:$BO$14</definedName>
    <definedName name="MICRO">#REF!</definedName>
    <definedName name="MICROM_11">[35]WEO!#REF!</definedName>
    <definedName name="MICROM_66">[35]WEO!#REF!</definedName>
    <definedName name="MIDDLE">#REF!</definedName>
    <definedName name="MIMP3">[19]monimp!$A$88:$F$92</definedName>
    <definedName name="MIMPALL">[19]monimp!$A$67:$F$88</definedName>
    <definedName name="minc">[26]CAinc!$D$14:$BO$14</definedName>
    <definedName name="minc_11">[61]CAinc!$D$14:$BO$14</definedName>
    <definedName name="MISC3">#REF!</definedName>
    <definedName name="MISC4">[3]OUTPUT!#REF!</definedName>
    <definedName name="mm">mm</definedName>
    <definedName name="mm_11">[62]labels!#REF!</definedName>
    <definedName name="mm_14">[62]labels!#REF!</definedName>
    <definedName name="mm_20">mm_20</definedName>
    <definedName name="mm_24">mm_24</definedName>
    <definedName name="mm_25">[62]labels!#REF!</definedName>
    <definedName name="mm_28">mm_28</definedName>
    <definedName name="MNDATES">#REF!</definedName>
    <definedName name="MNEER">#REF!</definedName>
    <definedName name="mnfs">[26]CAnfs!$D$14:$BO$14</definedName>
    <definedName name="mnfs_11">[61]CAnfs!$D$14:$BO$14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[19]Montabs!$B$315:$CO$371</definedName>
    <definedName name="MONSURR">[19]Montabs!$B$374:$CO$425</definedName>
    <definedName name="MONSURVEY">[19]Montabs!$B$243:$CQ$311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[6]MSURVEY_old!$A$1:$I$54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________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[63]DATA!$B$1:$IT$1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[7]EU2DBase!#REF!</definedName>
    <definedName name="NAMESM">[7]EU2DBase!#REF!</definedName>
    <definedName name="NAMESQ">[7]EU2DBase!#REF!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[31]NIR__!$A$77:$AM$118</definedName>
    <definedName name="NBUNIR">[31]NIR__!$A$4:$AM$72</definedName>
    <definedName name="NC_R">[33]weo_real!#REF!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[33]weo_real!#REF!</definedName>
    <definedName name="NFB_R_GDP">[33]weo_real!#REF!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[60]Q2!$E$47:$AH$47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[24]Q1!$E$51:$AH$51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[33]weo_real!#REF!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[33]weo_real!#REF!</definedName>
    <definedName name="NIR">[19]junk!$A$108:$F$137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[33]weo_real!#REF!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[64]Prog!#REF!</definedName>
    <definedName name="NTDD_R">[33]weo_real!#REF!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[33]weo_real!#REF!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[62]labels!#REF!</definedName>
    <definedName name="p_25">[62]labels!#REF!</definedName>
    <definedName name="P92_">#REF!</definedName>
    <definedName name="________PAG2">[5]Index!#REF!</definedName>
    <definedName name="________PAG3">[5]Index!#REF!</definedName>
    <definedName name="________PAG4">[5]Index!#REF!</definedName>
    <definedName name="________PAG5">[5]Index!#REF!</definedName>
    <definedName name="________PAG6">[5]Index!#REF!</definedName>
    <definedName name="________PAG7">#REF!</definedName>
    <definedName name="Parmeshwar">#REF!</definedName>
    <definedName name="Pay_Cap">[65]Baseline!#REF!</definedName>
    <definedName name="pchBM">#REF!</definedName>
    <definedName name="pchBMG">#REF!</definedName>
    <definedName name="pchBX">#REF!</definedName>
    <definedName name="pchBXG">#REF!</definedName>
    <definedName name="pchNM_R">[33]weo_real!#REF!</definedName>
    <definedName name="pchNMG_R">[24]Q1!$E$45:$AH$45</definedName>
    <definedName name="pchNX_R">[33]weo_real!#REF!</definedName>
    <definedName name="pchNXG_R">[24]Q1!$E$36:$AH$36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[24]Q3!$E$22:$AH$22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________PPI97">'[4]REER Forecast'!#REF!</definedName>
    <definedName name="PPPI95">[69]WPI!#REF!</definedName>
    <definedName name="PPPWGT">NA()</definedName>
    <definedName name="PRICES">#REF!</definedName>
    <definedName name="print_aea">#REF!</definedName>
    <definedName name="_xlnm.Print_Area" localSheetId="0">'Sinteza - An 2'!$A$1:$L$60</definedName>
    <definedName name="_xlnm.Print_Area">#REF!</definedName>
    <definedName name="PRINT_AREA_MI">[7]EU2DBase!$C$12:$U$156</definedName>
    <definedName name="Print_Area1">[70]Tab16_2000_!$A$1:$G$33</definedName>
    <definedName name="Print_Area2">[70]Tab16_2000_!$A$1:$G$33</definedName>
    <definedName name="Print_Area3">[70]Tab16_2000_!$A$1:$G$33</definedName>
    <definedName name="_xlnm.Print_Titles" localSheetId="0">'Sinteza - An 2'!$4:$11</definedName>
    <definedName name="PRINT_TITLES_MI">#REF!</definedName>
    <definedName name="Print1">[71]DATA!$A$2:$BK$75</definedName>
    <definedName name="Print2">[71]DATA!$A$77:$AX$111</definedName>
    <definedName name="Print3">[71]DATA!$A$112:$CH$112</definedName>
    <definedName name="Print4">[71]DATA!$A$113:$AX$125</definedName>
    <definedName name="Print5">[71]DATA!$A$128:$AM$133</definedName>
    <definedName name="Print6">[71]DATA!#REF!</definedName>
    <definedName name="Print6_9">[71]DATA!$A$135:$N$199</definedName>
    <definedName name="printme">#REF!</definedName>
    <definedName name="PRINTNMP">#REF!</definedName>
    <definedName name="PrintThis_Links">[50]Links!$A$1:$F$33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[72]XMS:MT_Low!$B$2:$N$57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[73]GRAFPROM!#REF!</definedName>
    <definedName name="ProposedCredits">#REF!</definedName>
    <definedName name="prt">[19]real!$A$1:$V$98</definedName>
    <definedName name="________prt1">#REF!</definedName>
    <definedName name="________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[9]LINK!$A$1:$A$42</definedName>
    <definedName name="RANGENAME_11">#REF!</definedName>
    <definedName name="rateavuseuro">[25]INweo!$E$20:$BP$20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[25]INweo!$E$21:$BP$21</definedName>
    <definedName name="Ratios">#REF!</definedName>
    <definedName name="Ratios_14">#REF!</definedName>
    <definedName name="Ratios_25">#REF!</definedName>
    <definedName name="REA_EXP">[74]OUT!$L$46:$S$88</definedName>
    <definedName name="REA_SEC">[74]OUT!$L$191:$S$218</definedName>
    <definedName name="REAL">#REF!</definedName>
    <definedName name="REAL_SAV">[74]OUT!$L$8:$S$30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[19]Montabs!$B$482:$AJ$533</definedName>
    <definedName name="REDCBACC">[19]Montabs!$B$482:$AM$533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[19]Montabs!$B$537:$AM$589</definedName>
    <definedName name="REDMS">[19]Montabs!$B$536:$AJ$589</definedName>
    <definedName name="REDTab10">[75]Documents!$B$454:$H$501</definedName>
    <definedName name="REDTab35">[76]RED!#REF!</definedName>
    <definedName name="REDTab43a">#REF!</definedName>
    <definedName name="REDTab43b">#REF!</definedName>
    <definedName name="REDTab6">[75]Documents!$B$273:$G$320</definedName>
    <definedName name="REDTab8">[75]Documents!$B$349:$G$383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[45]Contents!$B$79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________rep1">#REF!</definedName>
    <definedName name="rep1_11">#REF!</definedName>
    <definedName name="rep1_14">#REF!</definedName>
    <definedName name="rep1_25">#REF!</definedName>
    <definedName name="rep1_28">#REF!</definedName>
    <definedName name="________rep2">#REF!</definedName>
    <definedName name="rep2_11">#REF!</definedName>
    <definedName name="rep2_14">#REF!</definedName>
    <definedName name="rep2_25">#REF!</definedName>
    <definedName name="rep2_28">#REF!</definedName>
    <definedName name="________RES2">[3]RES!#REF!</definedName>
    <definedName name="RetrieveMode">[77]Setup!$A$1:$A$3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________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[50]Main!$AB$28</definedName>
    <definedName name="rngDepartmentDrive">[50]Main!$AB$25</definedName>
    <definedName name="rngEMailAddress">[50]Main!$AB$22</definedName>
    <definedName name="rngErrorSort">[50]ErrCheck!$A$4</definedName>
    <definedName name="rngLastSave">[50]Main!$G$21</definedName>
    <definedName name="rngLastSent">[50]Main!$G$20</definedName>
    <definedName name="rngLastUpdate">[50]Links!$D$2</definedName>
    <definedName name="rngNeedsUpdate">[50]Links!$E$2</definedName>
    <definedName name="rngNews">[50]Main!$AB$29</definedName>
    <definedName name="RNGNM">#REF!</definedName>
    <definedName name="rngQuestChecked">[50]ErrCheck!$A$3</definedName>
    <definedName name="ROMBOP">#REF!</definedName>
    <definedName name="rquarterly">#REF!</definedName>
    <definedName name="rXDR">#REF!</definedName>
    <definedName name="________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[6]AGRI_old!$A$1:$S$22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[74]IN!$B$22:$S$49</definedName>
    <definedName name="SHEETNAME_11">#REF!</definedName>
    <definedName name="Simple">#REF!</definedName>
    <definedName name="sitab">#REF!</definedName>
    <definedName name="sitab_11">#REF!</definedName>
    <definedName name="________som1">'[1]data input'!#REF!</definedName>
    <definedName name="________som2">'[1]data input'!#REF!</definedName>
    <definedName name="________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________SR2">#REF!</definedName>
    <definedName name="SR2_11">#REF!</definedName>
    <definedName name="SR2_14">#REF!</definedName>
    <definedName name="SR2_25">#REF!</definedName>
    <definedName name="SR2_28">#REF!</definedName>
    <definedName name="________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[76]RED!#REF!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[78]IMATA!$B$45:$B$108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[79]a45!#REF!</definedName>
    <definedName name="Stocks_Form">[79]a45!#REF!</definedName>
    <definedName name="Stocks_IDs">[79]a45!#REF!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________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[75]Prices!$A$99:$J$131</definedName>
    <definedName name="T11IMW">[75]Labor!$B$3:$J$45</definedName>
    <definedName name="T12ULC">[75]Labor!$B$53:$J$97</definedName>
    <definedName name="T13LFE">[75]Labor!$B$155:$I$200</definedName>
    <definedName name="T14EPE">[75]Labor!$B$256:$J$309</definedName>
    <definedName name="T15ROP">#REF!</definedName>
    <definedName name="T16OPU">#REF!</definedName>
    <definedName name="t1a">#REF!</definedName>
    <definedName name="t2a">#REF!</definedName>
    <definedName name="T2YSECREA">[80]GDPSEC!$A$11:$M$80</definedName>
    <definedName name="t3a">#REF!</definedName>
    <definedName name="T3YSECNOM">[80]GDPSEC!$A$93:$M$153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[75]Prices!$A$3:$R$47</definedName>
    <definedName name="Tab">#REF!</definedName>
    <definedName name="________TAB05">#REF!</definedName>
    <definedName name="________tab06">#REF!</definedName>
    <definedName name="________tab07">#REF!</definedName>
    <definedName name="________tab1">#REF!</definedName>
    <definedName name="tab1_11">#REF!</definedName>
    <definedName name="tab1_14">#REF!</definedName>
    <definedName name="tab1_25">#REF!</definedName>
    <definedName name="tab1_28">#REF!</definedName>
    <definedName name="________TAB10">#REF!</definedName>
    <definedName name="________TAB12">#REF!</definedName>
    <definedName name="________TAB13">#REF!</definedName>
    <definedName name="________TAB14">[6]INT_RATES_old!$A$1:$I$34</definedName>
    <definedName name="________Tab19">#REF!</definedName>
    <definedName name="Tab19_14">#REF!</definedName>
    <definedName name="Tab19_25">#REF!</definedName>
    <definedName name="TAB1A">#REF!</definedName>
    <definedName name="TAB1CK">#REF!</definedName>
    <definedName name="________tab2">#REF!</definedName>
    <definedName name="tab2_11">#REF!</definedName>
    <definedName name="tab2_14">#REF!</definedName>
    <definedName name="tab2_25">#REF!</definedName>
    <definedName name="tab2_28">#REF!</definedName>
    <definedName name="________Tab20">#REF!</definedName>
    <definedName name="Tab20_14">#REF!</definedName>
    <definedName name="Tab20_25">#REF!</definedName>
    <definedName name="________Tab21">#REF!</definedName>
    <definedName name="Tab21_14">#REF!</definedName>
    <definedName name="Tab21_25">#REF!</definedName>
    <definedName name="________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________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________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________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________tab26">#REF!</definedName>
    <definedName name="Tab26_11">#REF!</definedName>
    <definedName name="Tab26_14">#REF!</definedName>
    <definedName name="Tab26_2">#REF!</definedName>
    <definedName name="Tab26_25">#REF!</definedName>
    <definedName name="________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________tab28">#REF!</definedName>
    <definedName name="tab28_11">#REF!</definedName>
    <definedName name="tab28_14">#REF!</definedName>
    <definedName name="tab28_25">#REF!</definedName>
    <definedName name="tab28_28">#REF!</definedName>
    <definedName name="________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________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________Tab30">#REF!</definedName>
    <definedName name="Tab30_14">#REF!</definedName>
    <definedName name="Tab30_25">#REF!</definedName>
    <definedName name="________Tab31">#REF!</definedName>
    <definedName name="Tab31_14">#REF!</definedName>
    <definedName name="Tab31_25">#REF!</definedName>
    <definedName name="________Tab32">#REF!</definedName>
    <definedName name="Tab32_14">#REF!</definedName>
    <definedName name="Tab32_25">#REF!</definedName>
    <definedName name="________Tab33">#REF!</definedName>
    <definedName name="Tab33_14">#REF!</definedName>
    <definedName name="Tab33_25">#REF!</definedName>
    <definedName name="________tab34">#REF!</definedName>
    <definedName name="Tab34_14">#REF!</definedName>
    <definedName name="Tab34_2">#REF!</definedName>
    <definedName name="Tab34_25">#REF!</definedName>
    <definedName name="________Tab35">#REF!</definedName>
    <definedName name="Tab35_14">#REF!</definedName>
    <definedName name="Tab35_25">#REF!</definedName>
    <definedName name="________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________tab4">#REF!</definedName>
    <definedName name="TAB4_11">[82]E!$A$1:$AK$43</definedName>
    <definedName name="tab4_14">#REF!</definedName>
    <definedName name="tab4_2">#REF!</definedName>
    <definedName name="tab4_25">#REF!</definedName>
    <definedName name="tab4_28">#REF!</definedName>
    <definedName name="TAB4_66">[82]E!$A$1:$AK$43</definedName>
    <definedName name="________tab43">#REF!</definedName>
    <definedName name="________tab44">#REF!</definedName>
    <definedName name="TAB4A">[82]E!$B$102:$AK$153</definedName>
    <definedName name="TAB4B">[82]E!$B$48:$AK$100</definedName>
    <definedName name="________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________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________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________tab8">#REF!</definedName>
    <definedName name="tab8_11">#REF!</definedName>
    <definedName name="tab8_14">#REF!</definedName>
    <definedName name="tab8_25">#REF!</definedName>
    <definedName name="tab8_28">#REF!</definedName>
    <definedName name="TAB8NEW">[6]MSURVEY_old!$A$1:$H$52</definedName>
    <definedName name="________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[83]Table!$A$1:$AA$81</definedName>
    <definedName name="Table__47">[84]RED47!$A$1:$I$53</definedName>
    <definedName name="Table_1">#REF!</definedName>
    <definedName name="Table_1.__Armenia__Selected_Economic_Indicators">[6]SEI_OLD!$A$1:$G$59</definedName>
    <definedName name="Table_1___Armenia__Selected_Economic_Indicators">[6]SEI_OLD!$A$1:$G$59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[6]LABORMKT_OLD!$A$1:$O$37</definedName>
    <definedName name="Table_10____Mozambique____Medium_Term_External_Debt__1997_2015">#REF!</definedName>
    <definedName name="Table_10__Armenia___Labor_Market_Indicators__1994_99__1">[6]LABORMKT_OLD!$A$1:$O$37</definedName>
    <definedName name="table_11">#REF!</definedName>
    <definedName name="Table_11._Armenia___Average_Monthly_Wages_in_the_State_Sector__1994_99__1">[6]WAGES_old!$A$1:$F$63</definedName>
    <definedName name="Table_11__Armenia___Average_Monthly_Wages_in_the_State_Sector__1994_99__1">[6]WAGES_old!$A$1:$F$63</definedName>
    <definedName name="Table_12.__Armenia__Labor_Force__Employment__and_Unemployment__1994_99">[6]EMPLOY_old!$A$1:$H$53</definedName>
    <definedName name="Table_12___Armenia__Labor_Force__Employment__and_Unemployment__1994_99">[6]EMPLOY_old!$A$1:$H$53</definedName>
    <definedName name="Table_13._Armenia___Employment_in_the_Public_Sector__1994_99">[6]EMPL_PUBL_old!$A$1:$F$27</definedName>
    <definedName name="Table_13__Armenia___Employment_in_the_Public_Sector__1994_99">[6]EMPL_PUBL_old!$A$1:$F$27</definedName>
    <definedName name="Table_14">#REF!</definedName>
    <definedName name="Table_14._Armenia___Budgetary_Sector_Employment__1994_99">[6]EMPL_BUDG_old!$A$1:$K$17</definedName>
    <definedName name="Table_14__Armenia___Budgetary_Sector_Employment__1994_99">[6]EMPL_BUDG_old!$A$1:$K$17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[6]EXPEN_old!$A$1:$F$25</definedName>
    <definedName name="Table_19__Armenia___Distribution_of_Current_Expenditures_in_the_Consolidated_Government_Budget__1994_99">[6]EXPEN_old!$A$1:$F$25</definedName>
    <definedName name="Table_2.__Armenia___Real_Gross_Domestic_Product_Growth__1994_99">[6]NGDP_R_old!$A$1:$L$35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[6]NGDP_R_old!$A$1:$L$35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[6]TAX_REV_old!$A$1:$F$24</definedName>
    <definedName name="Table_20__Armenia___Composition_of_Tax_Revenues_in_Consolidated_Government_Budget__1994_99">[6]TAX_REV_old!$A$1:$F$24</definedName>
    <definedName name="Table_21._Armenia___Accounts_of_the_Central_Bank__1994_99">[6]CBANK_old!$A$1:$U$46</definedName>
    <definedName name="Table_21__Armenia___Accounts_of_the_Central_Bank__1994_99">[6]CBANK_old!$A$1:$U$46</definedName>
    <definedName name="Table_22._Armenia___Monetary_Survey__1994_99">[6]MSURVEY_old!$A$1:$Q$52</definedName>
    <definedName name="Table_22__Armenia___Monetary_Survey__1994_99">[6]MSURVEY_old!$A$1:$Q$52</definedName>
    <definedName name="Table_23._Armenia___Commercial_Banks___Interest_Rates_for_Loans_and_Deposits_in_Drams_and_U.S._Dollars__1996_99">[6]INT_RATES_old!$A$1:$R$32</definedName>
    <definedName name="Table_23__Armenia___Commercial_Banks___Interest_Rates_for_Loans_and_Deposits_in_Drams_and_U_S__Dollars__1996_99">[6]INT_RATES_old!$A$1:$R$32</definedName>
    <definedName name="Table_24._Armenia___Treasury_Bills__1995_99">[6]Tbill_old!$A$1:$U$31</definedName>
    <definedName name="Table_24__Armenia___Treasury_Bills__1995_99">[6]Tbill_old!$A$1:$U$31</definedName>
    <definedName name="Table_25">#REF!</definedName>
    <definedName name="Table_25._Armenia___Quarterly_Balance_of_Payments_and_External_Financing__1995_99">[6]BOP_Q_OLD!$A$1:$F$74</definedName>
    <definedName name="Table_25__Armenia___Quarterly_Balance_of_Payments_and_External_Financing__1995_99">[6]BOP_Q_OLD!$A$1:$F$74</definedName>
    <definedName name="Table_26._Armenia___Summary_External_Debt_Data__1995_99">[6]EXTDEBT_OLD!$A$1:$F$45</definedName>
    <definedName name="Table_26__Armenia___Summary_External_Debt_Data__1995_99">[6]EXTDEBT_OLD!$A$1:$F$45</definedName>
    <definedName name="Table_27.__Armenia___Commodity_Composition_of_Trade__1995_99">[6]COMP_TRADE!$A$1:$F$29</definedName>
    <definedName name="Table_27___Armenia___Commodity_Composition_of_Trade__1995_99">[6]COMP_TRADE!$A$1:$F$29</definedName>
    <definedName name="Table_28._Armenia___Direction_of_Trade__1995_99">[6]DOT!$A$1:$F$66</definedName>
    <definedName name="Table_28__Armenia___Direction_of_Trade__1995_99">[6]DOT!$A$1:$F$66</definedName>
    <definedName name="Table_29._Armenia___Incorporatized_and_Partially_Privatized_Enterprises__1994_99">[6]PRIVATE_OLD!$A$1:$G$29</definedName>
    <definedName name="Table_29__Armenia___Incorporatized_and_Partially_Privatized_Enterprises__1994_99">[6]PRIVATE_OLD!$A$1:$G$29</definedName>
    <definedName name="Table_3.__Armenia_Quarterly_Real_GDP_1997_99">[6]GDP_q_old!$A$1:$P$31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[6]GDP_q_old!$A$1:$P$31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[6]BNKIND_old!$A$1:$M$16</definedName>
    <definedName name="Table_30__Armenia___Banking_System_Indicators__1997_99">[6]BNKIND_old!$A$1:$M$16</definedName>
    <definedName name="Table_31._Armenia___Banking_Sector_Loans__1996_99">[6]BNKLOANS_old!$A$1:$O$40</definedName>
    <definedName name="Table_31__Armenia___Banking_Sector_Loans__1996_99">[6]BNKLOANS_old!$A$1:$O$40</definedName>
    <definedName name="Table_32._Armenia___Total_Electricity_Generation__Distribution_and_Collection__1994_99">[6]ELECTR_old!$A$1:$F$51</definedName>
    <definedName name="Table_32__Armenia___Total_Electricity_Generation__Distribution_and_Collection__1994_99">[6]ELECTR_old!$A$1:$F$51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[6]taxrevSum!$A$1:$F$52</definedName>
    <definedName name="Table_34__General_Government_Tax_Revenue_Performance_in_Armenia_and_Comparator_Countries_1995___1998_1">[6]taxrevSum!$A$1:$F$52</definedName>
    <definedName name="Table_4.__Moldova____Monetary_Survey_and_Projections__1994_98_1">#REF!</definedName>
    <definedName name="Table_4._Armenia___Gross_Domestic_Product__1994_99">[6]NGDP_old!$A$1:$O$33</definedName>
    <definedName name="Table_4___Moldova____Monetary_Survey_and_Projections__1994_98_1">#REF!</definedName>
    <definedName name="Table_4__Armenia___Gross_Domestic_Product__1994_99">[6]NGDP_old!$A$1:$O$33</definedName>
    <definedName name="Table_4SR">#REF!</definedName>
    <definedName name="Table_5._Armenia___Production_of_Selected_Agricultural_Products__1994_99">[6]AGRI_old!$A$1:$S$22</definedName>
    <definedName name="Table_5__Armenia___Production_of_Selected_Agricultural_Products__1994_99">[6]AGRI_old!$A$1:$S$22</definedName>
    <definedName name="Table_5a">#REF!</definedName>
    <definedName name="Table_6.__Moldova__Balance_of_Payments__1994_98">#REF!</definedName>
    <definedName name="Table_6._Armenia___Production_of_Selected_Industrial_Commodities__1994_99">[6]INDCOM_old!$A$1:$L$31</definedName>
    <definedName name="Table_6___Moldova__Balance_of_Payments__1994_98">#REF!</definedName>
    <definedName name="Table_6__Armenia___Production_of_Selected_Industrial_Commodities__1994_99">[6]INDCOM_old!$A$1:$L$31</definedName>
    <definedName name="Table_7._Armenia___Consumer_Prices__1994_99">[6]CPI_old!$A$1:$I$102</definedName>
    <definedName name="Table_7__Armenia___Consumer_Prices__1994_99">[6]CPI_old!$A$1:$I$102</definedName>
    <definedName name="Table_8.__Armenia___Selected_Energy_Prices__1994_99__1">[6]ENERGY_old!$A$1:$AF$25</definedName>
    <definedName name="Table_8___Armenia___Selected_Energy_Prices__1994_99__1">[6]ENERGY_old!$A$1:$AF$25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[85]Table!$A$3:$AB$70</definedName>
    <definedName name="Table_debt_14">#REF!</definedName>
    <definedName name="Table_debt_25">#REF!</definedName>
    <definedName name="Table_debt_new">[86]Table!$A$3:$AB$70</definedName>
    <definedName name="Table_debt_new_11">[87]Table!$A$3:$AB$70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[74]Labor!$A$1:$X$58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[85]Table_GEF!$B$2:$T$51</definedName>
    <definedName name="Tbl_GFN_14">#REF!</definedName>
    <definedName name="Tbl_GFN_25">#REF!</definedName>
    <definedName name="________TBL2">#REF!</definedName>
    <definedName name="________TBL4">#REF!</definedName>
    <definedName name="________TBL5">#REF!</definedName>
    <definedName name="TBLA">#REF!</definedName>
    <definedName name="TBLB">#REF!</definedName>
    <definedName name="tblChecks">[50]ErrCheck!$A$3:$E$5</definedName>
    <definedName name="tblLinks">[50]Links!$A$4:$F$33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[28]Q5!$E$23:$AH$23</definedName>
    <definedName name="TMG_D_2">[28]Q5!$E$23:$AH$23</definedName>
    <definedName name="TMG_D_20">'[22]WEO LINK'!#REF!</definedName>
    <definedName name="TMG_D_25">[28]Q5!$E$23:$AH$23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[3]Trade!#REF!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[6]INT_RATES_old!$A$1:$A$33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________UKR1">[7]EU2DBase!$C$1:$F$196</definedName>
    <definedName name="________UKR2">[7]EU2DBase!$G$1:$U$196</definedName>
    <definedName name="________UKR3">[7]EU2DBase!#REF!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[45]Contents!$B$80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[19]Montabs:junk!$B$17:$U$38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[6]WAGES_old!$A$1:$G$62</definedName>
    <definedName name="WEO">#REF!</definedName>
    <definedName name="WEO_Q4">#REF!</definedName>
    <definedName name="________WEO1">#REF!</definedName>
    <definedName name="WEO1_14">#REF!</definedName>
    <definedName name="WEO1_25">#REF!</definedName>
    <definedName name="________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[35]WEO!#REF!</definedName>
    <definedName name="WIN_66">[35]WEO!#REF!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[26]CAgds!$D$12:$BO$12</definedName>
    <definedName name="xgoods_11">[61]CAgds!$D$12:$BO$12</definedName>
    <definedName name="XGS">#REF!</definedName>
    <definedName name="xinc">[26]CAinc!$D$12:$BO$12</definedName>
    <definedName name="xinc_11">[61]CAinc!$D$12:$BO$12</definedName>
    <definedName name="xnfs">[26]CAnfs!$D$12:$BO$12</definedName>
    <definedName name="xnfs_11">[61]CAnfs!$D$12:$BO$12</definedName>
    <definedName name="XOF">#REF!</definedName>
    <definedName name="xr">#REF!</definedName>
    <definedName name="xxWRS_1">___BOP2 [9]LINK!$A$1:$A$42</definedName>
    <definedName name="xxWRS_1_15">___BOP2 [9]LINK!$A$1:$A$42</definedName>
    <definedName name="xxWRS_1_17">___BOP2 [9]LINK!$A$1:$A$42</definedName>
    <definedName name="xxWRS_1_2">#REF!</definedName>
    <definedName name="xxWRS_1_20">___BOP2 [9]LINK!$A$1:$A$42</definedName>
    <definedName name="xxWRS_1_22">___BOP2 [9]LINK!$A$1:$A$42</definedName>
    <definedName name="xxWRS_1_24">___BOP2 [9]LINK!$A$1:$A$42</definedName>
    <definedName name="xxWRS_1_28">___BOP2 [9]LINK!$A$1:$A$42</definedName>
    <definedName name="xxWRS_1_37">___BOP2 [9]LINK!$A$1:$A$42</definedName>
    <definedName name="xxWRS_1_38">___BOP2 [9]LINK!$A$1:$A$42</definedName>
    <definedName name="xxWRS_1_46">___BOP2 [9]LINK!$A$1:$A$42</definedName>
    <definedName name="xxWRS_1_47">___BOP2 [9]LINK!$A$1:$A$42</definedName>
    <definedName name="xxWRS_1_49">___BOP2 [9]LINK!$A$1:$A$42</definedName>
    <definedName name="xxWRS_1_54">___BOP2 [9]LINK!$A$1:$A$42</definedName>
    <definedName name="xxWRS_1_55">___BOP2 [9]LINK!$A$1:$A$42</definedName>
    <definedName name="xxWRS_1_56">___BOP2 [9]LINK!$A$1:$A$42</definedName>
    <definedName name="xxWRS_1_57">___BOP2 [9]LINK!$A$1:$A$42</definedName>
    <definedName name="xxWRS_1_61">___BOP2 [9]LINK!$A$1:$A$42</definedName>
    <definedName name="xxWRS_1_63">___BOP2 [9]LINK!$A$1:$A$42</definedName>
    <definedName name="xxWRS_1_64">___BOP2 [9]LINK!$A$1:$A$42</definedName>
    <definedName name="xxWRS_1_65">___BOP2 [9]LINK!$A$1:$A$42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[88]Table!$A$3:$AB$70</definedName>
    <definedName name="xxxxx_11">[89]Table!$A$3:$AB$70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[90]ass!$A$7:$IV$7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[91]oth!$A$17:$IV$17</definedName>
    <definedName name="zRoWCPIchange">#REF!</definedName>
    <definedName name="zRoWCPIchange_14">#REF!</definedName>
    <definedName name="zRoWCPIchange_25">#REF!</definedName>
    <definedName name="zSDReRate">[91]ass!$A$24:$IV$24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H56" i="1"/>
  <c r="H54" i="1"/>
  <c r="K54" i="1"/>
  <c r="C53" i="1"/>
  <c r="H52" i="1"/>
  <c r="C52" i="1"/>
  <c r="H51" i="1"/>
  <c r="C51" i="1"/>
  <c r="C50" i="1"/>
  <c r="C49" i="1"/>
  <c r="C48" i="1"/>
  <c r="C47" i="1"/>
  <c r="H44" i="1"/>
  <c r="K42" i="1"/>
  <c r="H38" i="1"/>
  <c r="K38" i="1"/>
  <c r="L37" i="1"/>
  <c r="H36" i="1"/>
  <c r="C35" i="1"/>
  <c r="C32" i="1"/>
  <c r="K31" i="1"/>
  <c r="H28" i="1"/>
  <c r="C28" i="1"/>
  <c r="H27" i="1"/>
  <c r="C27" i="1"/>
  <c r="H26" i="1"/>
  <c r="K26" i="1"/>
  <c r="C24" i="1"/>
  <c r="L23" i="1"/>
  <c r="L22" i="1"/>
  <c r="C22" i="1"/>
  <c r="H21" i="1"/>
  <c r="C21" i="1"/>
  <c r="H18" i="1"/>
  <c r="C18" i="1"/>
  <c r="L16" i="1"/>
  <c r="C16" i="1"/>
  <c r="K17" i="1" l="1"/>
  <c r="L35" i="1"/>
  <c r="L24" i="1"/>
  <c r="H29" i="1"/>
  <c r="K53" i="1"/>
  <c r="L52" i="1"/>
  <c r="H16" i="1"/>
  <c r="L19" i="1"/>
  <c r="H24" i="1"/>
  <c r="K28" i="1"/>
  <c r="H35" i="1"/>
  <c r="K37" i="1"/>
  <c r="L49" i="1"/>
  <c r="K52" i="1"/>
  <c r="B15" i="1"/>
  <c r="C15" i="1" s="1"/>
  <c r="L18" i="1"/>
  <c r="B20" i="1"/>
  <c r="K23" i="1"/>
  <c r="K24" i="1"/>
  <c r="K43" i="1"/>
  <c r="L43" i="1"/>
  <c r="L48" i="1"/>
  <c r="K18" i="1"/>
  <c r="K44" i="1"/>
  <c r="K56" i="1"/>
  <c r="L17" i="1"/>
  <c r="H22" i="1"/>
  <c r="L25" i="1"/>
  <c r="H32" i="1"/>
  <c r="L42" i="1"/>
  <c r="L47" i="1"/>
  <c r="L50" i="1"/>
  <c r="L53" i="1"/>
  <c r="L44" i="1"/>
  <c r="L54" i="1"/>
  <c r="G15" i="1"/>
  <c r="H15" i="1" s="1"/>
  <c r="K16" i="1"/>
  <c r="C20" i="1"/>
  <c r="K22" i="1"/>
  <c r="C26" i="1"/>
  <c r="L28" i="1"/>
  <c r="K29" i="1"/>
  <c r="L31" i="1"/>
  <c r="K32" i="1"/>
  <c r="K35" i="1"/>
  <c r="C38" i="1"/>
  <c r="C44" i="1"/>
  <c r="H47" i="1"/>
  <c r="H48" i="1"/>
  <c r="H49" i="1"/>
  <c r="H50" i="1"/>
  <c r="C54" i="1"/>
  <c r="L55" i="1"/>
  <c r="C56" i="1"/>
  <c r="L57" i="1"/>
  <c r="G20" i="1"/>
  <c r="L46" i="1"/>
  <c r="K47" i="1"/>
  <c r="K48" i="1"/>
  <c r="K49" i="1"/>
  <c r="K50" i="1"/>
  <c r="H57" i="1"/>
  <c r="L26" i="1"/>
  <c r="L36" i="1"/>
  <c r="L38" i="1"/>
  <c r="K57" i="1"/>
  <c r="K15" i="1"/>
  <c r="C19" i="1"/>
  <c r="H19" i="1"/>
  <c r="K21" i="1"/>
  <c r="C25" i="1"/>
  <c r="H25" i="1"/>
  <c r="K27" i="1"/>
  <c r="C33" i="1"/>
  <c r="H33" i="1"/>
  <c r="C45" i="1"/>
  <c r="H45" i="1"/>
  <c r="C46" i="1"/>
  <c r="H46" i="1"/>
  <c r="K51" i="1"/>
  <c r="C55" i="1"/>
  <c r="H55" i="1"/>
  <c r="L21" i="1"/>
  <c r="L27" i="1"/>
  <c r="L51" i="1"/>
  <c r="C17" i="1"/>
  <c r="H17" i="1"/>
  <c r="K19" i="1"/>
  <c r="C23" i="1"/>
  <c r="H23" i="1"/>
  <c r="K25" i="1"/>
  <c r="C31" i="1"/>
  <c r="H31" i="1"/>
  <c r="K33" i="1"/>
  <c r="C36" i="1"/>
  <c r="C37" i="1"/>
  <c r="H37" i="1"/>
  <c r="B41" i="1"/>
  <c r="G41" i="1"/>
  <c r="C42" i="1"/>
  <c r="H42" i="1"/>
  <c r="C43" i="1"/>
  <c r="H43" i="1"/>
  <c r="K45" i="1"/>
  <c r="K46" i="1"/>
  <c r="H53" i="1"/>
  <c r="K55" i="1"/>
  <c r="L33" i="1"/>
  <c r="K36" i="1"/>
  <c r="L45" i="1"/>
  <c r="L15" i="1" l="1"/>
  <c r="G14" i="1"/>
  <c r="B14" i="1"/>
  <c r="L14" i="1" s="1"/>
  <c r="L20" i="1"/>
  <c r="H20" i="1"/>
  <c r="K20" i="1"/>
  <c r="K41" i="1"/>
  <c r="H41" i="1"/>
  <c r="G40" i="1"/>
  <c r="I41" i="1" s="1"/>
  <c r="L41" i="1"/>
  <c r="C41" i="1"/>
  <c r="B40" i="1"/>
  <c r="K14" i="1" l="1"/>
  <c r="B13" i="1"/>
  <c r="B12" i="1" s="1"/>
  <c r="D13" i="1" s="1"/>
  <c r="H14" i="1"/>
  <c r="G13" i="1"/>
  <c r="G12" i="1" s="1"/>
  <c r="C14" i="1"/>
  <c r="D57" i="1"/>
  <c r="D52" i="1"/>
  <c r="D40" i="1"/>
  <c r="D53" i="1"/>
  <c r="C40" i="1"/>
  <c r="D51" i="1"/>
  <c r="D54" i="1"/>
  <c r="D48" i="1"/>
  <c r="D55" i="1"/>
  <c r="D42" i="1"/>
  <c r="D46" i="1"/>
  <c r="D56" i="1"/>
  <c r="D49" i="1"/>
  <c r="D43" i="1"/>
  <c r="D47" i="1"/>
  <c r="D50" i="1"/>
  <c r="D44" i="1"/>
  <c r="D45" i="1"/>
  <c r="D41" i="1"/>
  <c r="I57" i="1"/>
  <c r="I52" i="1"/>
  <c r="I40" i="1"/>
  <c r="I53" i="1"/>
  <c r="I43" i="1"/>
  <c r="H40" i="1"/>
  <c r="I54" i="1"/>
  <c r="I44" i="1"/>
  <c r="L40" i="1"/>
  <c r="I51" i="1"/>
  <c r="K40" i="1"/>
  <c r="I56" i="1"/>
  <c r="I42" i="1"/>
  <c r="I47" i="1"/>
  <c r="I45" i="1"/>
  <c r="I48" i="1"/>
  <c r="I46" i="1"/>
  <c r="I49" i="1"/>
  <c r="I50" i="1"/>
  <c r="I55" i="1"/>
  <c r="C13" i="1" l="1"/>
  <c r="L13" i="1"/>
  <c r="H13" i="1"/>
  <c r="K13" i="1"/>
  <c r="I38" i="1"/>
  <c r="I28" i="1"/>
  <c r="I22" i="1"/>
  <c r="I16" i="1"/>
  <c r="H12" i="1"/>
  <c r="I21" i="1"/>
  <c r="I12" i="1"/>
  <c r="I36" i="1"/>
  <c r="I35" i="1"/>
  <c r="I32" i="1"/>
  <c r="I18" i="1"/>
  <c r="L12" i="1"/>
  <c r="I27" i="1"/>
  <c r="I15" i="1"/>
  <c r="G59" i="1"/>
  <c r="K12" i="1"/>
  <c r="I26" i="1"/>
  <c r="I19" i="1"/>
  <c r="I23" i="1"/>
  <c r="I20" i="1"/>
  <c r="I31" i="1"/>
  <c r="I24" i="1"/>
  <c r="I29" i="1"/>
  <c r="I25" i="1"/>
  <c r="I33" i="1"/>
  <c r="I17" i="1"/>
  <c r="I37" i="1"/>
  <c r="I14" i="1"/>
  <c r="D38" i="1"/>
  <c r="D28" i="1"/>
  <c r="D22" i="1"/>
  <c r="D16" i="1"/>
  <c r="C12" i="1"/>
  <c r="D15" i="1"/>
  <c r="B59" i="1"/>
  <c r="C59" i="1" s="1"/>
  <c r="D35" i="1"/>
  <c r="D32" i="1"/>
  <c r="D27" i="1"/>
  <c r="D12" i="1"/>
  <c r="D21" i="1"/>
  <c r="D20" i="1"/>
  <c r="D26" i="1"/>
  <c r="D18" i="1"/>
  <c r="D17" i="1"/>
  <c r="D31" i="1"/>
  <c r="D24" i="1"/>
  <c r="D19" i="1"/>
  <c r="D33" i="1"/>
  <c r="D37" i="1"/>
  <c r="D36" i="1"/>
  <c r="D23" i="1"/>
  <c r="D25" i="1"/>
  <c r="D14" i="1"/>
  <c r="I13" i="1"/>
  <c r="K59" i="1" l="1"/>
  <c r="H59" i="1"/>
</calcChain>
</file>

<file path=xl/sharedStrings.xml><?xml version="1.0" encoding="utf-8"?>
<sst xmlns="http://schemas.openxmlformats.org/spreadsheetml/2006/main" count="61" uniqueCount="56">
  <si>
    <t>Anexa nr.2</t>
  </si>
  <si>
    <t xml:space="preserve"> EXECUŢIA BUGETULUI GENERAL CONSOLIDAT </t>
  </si>
  <si>
    <t xml:space="preserve">    </t>
  </si>
  <si>
    <t xml:space="preserve">
 Realizări 1.01.-31.05.2023
</t>
  </si>
  <si>
    <t xml:space="preserve">
Realizări 1.01.-31.05.2024
</t>
  </si>
  <si>
    <t xml:space="preserve"> Diferenţe   2024
   faţă de      2023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</si>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</sst>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6" fillId="3" borderId="0" xfId="0" quotePrefix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1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7\03%20martie%202017\site%20%202017\bgc%20martie%202017%20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24/05%20mai%202024/BGC%20-%20%2031%20mai%202024%20-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21/12%20decembrie%202021/BGC%20final%20situatii%20financiare%202021/BGC%20-%2031%20decembrie%20%202021%20-%20situatii%20financiare%20-%20sc%20-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_FIS_Monthly%20Execution%20%20Financing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executii%202009%20alina\august\Site%20iunie%202009\BGC%20iunie%20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5\03.martie%202015\anexa%202%20program%20trim%20I%20estimari%20martie%20program%20actualiza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Users\51667042\Documents\Mihaela\BGC\2020\New%20folder\BGC%2030%20iunie%202019%20sc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 martie 2017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 in luna"/>
      <sheetName val="mai 2024 "/>
      <sheetName val="UAT mai 2024"/>
      <sheetName val="consolidari mai"/>
      <sheetName val="aprilie 2024  (valori)"/>
      <sheetName val="UAT aprilie 2024 (valori)"/>
      <sheetName val="Sinteza - An 2"/>
      <sheetName val="Sinteza - An 2 (engleza)"/>
      <sheetName val="2023 Engl"/>
      <sheetName val="2023 - 2024"/>
      <sheetName val="Progr.15.05.2024.(Stel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mai 2023 "/>
      <sheetName val="mai 2023 leg"/>
      <sheetName val="Sinteza-anexa program 9 luni "/>
      <sheetName val="program 9 luni .%.exec "/>
      <sheetName val="Sinteza - program 3 luni "/>
      <sheetName val="program trim I _%.exec"/>
      <sheetName val="buget initial 2024"/>
      <sheetName val="Sinteza - An 2 program initial"/>
      <sheetName val="Sinteza - Anexa progr.an,sem.I"/>
      <sheetName val="Sinteza - Anexa progr.an,trim."/>
      <sheetName val="decembrie in zi"/>
      <sheetName val="decembrie 28.12.2023"/>
      <sheetName val="bgc desfasur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rie 2021 sit.fin. 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Ciun 2009 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za - Anexa prog trim I exe"/>
      <sheetName val="#REF"/>
    </sheetNames>
    <sheetDataSet>
      <sheetData sheetId="0" refreshError="1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nie 2019 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49"/>
  <sheetViews>
    <sheetView showZeros="0" tabSelected="1" view="pageBreakPreview" topLeftCell="A45" zoomScale="75" zoomScaleNormal="75" zoomScaleSheetLayoutView="75" workbookViewId="0">
      <selection activeCell="L32" sqref="L32"/>
    </sheetView>
  </sheetViews>
  <sheetFormatPr defaultRowHeight="20.100000000000001" customHeight="1" x14ac:dyDescent="0.3"/>
  <cols>
    <col min="1" max="1" width="54.88671875" style="1" customWidth="1"/>
    <col min="2" max="2" width="14" style="1" customWidth="1"/>
    <col min="3" max="3" width="8.33203125" style="1" customWidth="1"/>
    <col min="4" max="4" width="10.33203125" style="1" customWidth="1"/>
    <col min="5" max="5" width="2.5546875" style="1" customWidth="1"/>
    <col min="6" max="6" width="1.44140625" style="1" customWidth="1"/>
    <col min="7" max="7" width="13.33203125" style="4" customWidth="1"/>
    <col min="8" max="8" width="8.6640625" style="4" customWidth="1"/>
    <col min="9" max="9" width="8.33203125" style="4" customWidth="1"/>
    <col min="10" max="10" width="2.33203125" style="4" customWidth="1"/>
    <col min="11" max="11" width="11.6640625" style="4" customWidth="1"/>
    <col min="12" max="12" width="11.5546875" style="5" customWidth="1"/>
    <col min="13" max="16384" width="8.88671875" style="5"/>
  </cols>
  <sheetData>
    <row r="1" spans="1:12" ht="17.399999999999999" customHeight="1" x14ac:dyDescent="0.3">
      <c r="F1" s="2"/>
      <c r="G1" s="3"/>
    </row>
    <row r="2" spans="1:12" ht="18" customHeight="1" x14ac:dyDescent="0.3">
      <c r="F2" s="2"/>
      <c r="G2" s="3"/>
      <c r="L2" s="6" t="s">
        <v>0</v>
      </c>
    </row>
    <row r="3" spans="1:12" ht="6.75" customHeight="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6.5" customHeight="1" thickBot="1" x14ac:dyDescent="0.35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2" ht="11.25" hidden="1" customHeight="1" x14ac:dyDescent="0.35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1.4" customHeight="1" x14ac:dyDescent="0.3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29" customFormat="1" ht="33" customHeight="1" x14ac:dyDescent="0.3">
      <c r="A8" s="23"/>
      <c r="B8" s="24" t="s">
        <v>6</v>
      </c>
      <c r="C8" s="25" t="s">
        <v>7</v>
      </c>
      <c r="D8" s="25" t="s">
        <v>8</v>
      </c>
      <c r="E8" s="26"/>
      <c r="F8" s="26"/>
      <c r="G8" s="24" t="s">
        <v>6</v>
      </c>
      <c r="H8" s="25" t="s">
        <v>7</v>
      </c>
      <c r="I8" s="25" t="s">
        <v>8</v>
      </c>
      <c r="J8" s="26"/>
      <c r="K8" s="27" t="s">
        <v>6</v>
      </c>
      <c r="L8" s="28" t="s">
        <v>9</v>
      </c>
    </row>
    <row r="9" spans="1:12" s="34" customFormat="1" ht="9" customHeight="1" x14ac:dyDescent="0.3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4" customFormat="1" ht="18" customHeight="1" x14ac:dyDescent="0.3">
      <c r="A10" s="35" t="s">
        <v>10</v>
      </c>
      <c r="B10" s="36">
        <v>1605591.0999999999</v>
      </c>
      <c r="C10" s="36"/>
      <c r="D10" s="36"/>
      <c r="E10" s="36"/>
      <c r="F10" s="36"/>
      <c r="G10" s="36">
        <v>1767300</v>
      </c>
      <c r="H10" s="36"/>
      <c r="I10" s="36"/>
      <c r="J10" s="36"/>
      <c r="K10" s="36"/>
      <c r="L10" s="37"/>
    </row>
    <row r="11" spans="1:12" s="34" customFormat="1" ht="8.25" customHeight="1" x14ac:dyDescent="0.3">
      <c r="B11" s="38"/>
      <c r="G11" s="40"/>
      <c r="H11" s="40"/>
      <c r="I11" s="40"/>
      <c r="J11" s="40"/>
      <c r="K11" s="40"/>
      <c r="L11" s="33"/>
    </row>
    <row r="12" spans="1:12" s="40" customFormat="1" ht="35.25" customHeight="1" x14ac:dyDescent="0.25">
      <c r="A12" s="41" t="s">
        <v>11</v>
      </c>
      <c r="B12" s="42">
        <f>B13+B31+B32+B34+B35+B33+B36+B37+B38</f>
        <v>197537.57559321003</v>
      </c>
      <c r="C12" s="43">
        <f>B12/$B$10*100</f>
        <v>12.303106039464845</v>
      </c>
      <c r="D12" s="43">
        <f>B12/B$12*100</f>
        <v>100</v>
      </c>
      <c r="E12" s="43"/>
      <c r="F12" s="43"/>
      <c r="G12" s="42">
        <f>G13+G31+G32+G34+G35+G33+G36+G37+G38+G30+G29</f>
        <v>225380.71391147902</v>
      </c>
      <c r="H12" s="43">
        <f>G12/$G$10*100</f>
        <v>12.752827132432468</v>
      </c>
      <c r="I12" s="43">
        <f t="shared" ref="I12:I33" si="0">G12/G$12*100</f>
        <v>100</v>
      </c>
      <c r="J12" s="43"/>
      <c r="K12" s="43">
        <f>G12-B12</f>
        <v>27843.13831826899</v>
      </c>
      <c r="L12" s="44">
        <f>G12/B12-1</f>
        <v>0.14095109871959988</v>
      </c>
    </row>
    <row r="13" spans="1:12" s="49" customFormat="1" ht="24.9" customHeight="1" x14ac:dyDescent="0.3">
      <c r="A13" s="45" t="s">
        <v>12</v>
      </c>
      <c r="B13" s="46">
        <f>B14+B27+B28</f>
        <v>179441.59201921002</v>
      </c>
      <c r="C13" s="47">
        <f>B13/$B$10*100</f>
        <v>11.176045508673411</v>
      </c>
      <c r="D13" s="47">
        <f>B13/B$12*100</f>
        <v>90.839219566374979</v>
      </c>
      <c r="E13" s="47"/>
      <c r="F13" s="47"/>
      <c r="G13" s="46">
        <f>G14+G27+G28</f>
        <v>208118.070317479</v>
      </c>
      <c r="H13" s="47">
        <f>G13/$G$10*100</f>
        <v>11.776046529591975</v>
      </c>
      <c r="I13" s="47">
        <f t="shared" si="0"/>
        <v>92.340674011361884</v>
      </c>
      <c r="J13" s="47"/>
      <c r="K13" s="47">
        <f>G13-B13</f>
        <v>28676.478298268979</v>
      </c>
      <c r="L13" s="48">
        <f>G13/B13-1</f>
        <v>0.15980954011597848</v>
      </c>
    </row>
    <row r="14" spans="1:12" s="49" customFormat="1" ht="25.5" customHeight="1" x14ac:dyDescent="0.3">
      <c r="A14" s="50" t="s">
        <v>13</v>
      </c>
      <c r="B14" s="46">
        <f>B15+B19+B20+B25+B26</f>
        <v>99665.484744000001</v>
      </c>
      <c r="C14" s="47">
        <f>B14/$B$10*100</f>
        <v>6.2074014201997016</v>
      </c>
      <c r="D14" s="47">
        <f t="shared" ref="D14:D35" si="1">B14/B$12*100</f>
        <v>50.453937406441376</v>
      </c>
      <c r="E14" s="47"/>
      <c r="F14" s="47"/>
      <c r="G14" s="46">
        <f>G15+G19+G20+G25+G26</f>
        <v>112323.434632</v>
      </c>
      <c r="H14" s="47">
        <f>G14/$G$10*100</f>
        <v>6.3556518209698414</v>
      </c>
      <c r="I14" s="47">
        <f t="shared" si="0"/>
        <v>49.837198881230087</v>
      </c>
      <c r="J14" s="47"/>
      <c r="K14" s="47">
        <f>G14-B14</f>
        <v>12657.949888000003</v>
      </c>
      <c r="L14" s="48">
        <f>G14/B14-1</f>
        <v>0.12700434779917158</v>
      </c>
    </row>
    <row r="15" spans="1:12" s="49" customFormat="1" ht="40.5" customHeight="1" x14ac:dyDescent="0.3">
      <c r="A15" s="51" t="s">
        <v>14</v>
      </c>
      <c r="B15" s="46">
        <f>B16+B17+B18</f>
        <v>26144.284744000001</v>
      </c>
      <c r="C15" s="47">
        <f>B15/$B$10*100</f>
        <v>1.628327707098028</v>
      </c>
      <c r="D15" s="47">
        <f t="shared" si="1"/>
        <v>13.235094470248555</v>
      </c>
      <c r="E15" s="47"/>
      <c r="F15" s="47"/>
      <c r="G15" s="46">
        <f>G16+G17+G18</f>
        <v>32497.258057000003</v>
      </c>
      <c r="H15" s="47">
        <f>G15/$G$10*100</f>
        <v>1.8388082417812484</v>
      </c>
      <c r="I15" s="47">
        <f t="shared" si="0"/>
        <v>14.418828254206209</v>
      </c>
      <c r="J15" s="47"/>
      <c r="K15" s="47">
        <f>G15-B15</f>
        <v>6352.9733130000022</v>
      </c>
      <c r="L15" s="48">
        <f>G15/B15-1</f>
        <v>0.2429966386614566</v>
      </c>
    </row>
    <row r="16" spans="1:12" ht="25.5" customHeight="1" x14ac:dyDescent="0.25">
      <c r="A16" s="52" t="s">
        <v>15</v>
      </c>
      <c r="B16" s="53">
        <v>7317.835</v>
      </c>
      <c r="C16" s="53">
        <f t="shared" ref="C16:C28" si="2">B16/$B$10*100</f>
        <v>0.45577202065955646</v>
      </c>
      <c r="D16" s="53">
        <f t="shared" si="1"/>
        <v>3.7045281020708933</v>
      </c>
      <c r="E16" s="53"/>
      <c r="F16" s="53"/>
      <c r="G16" s="53">
        <v>10087.934000000001</v>
      </c>
      <c r="H16" s="53">
        <f t="shared" ref="H16:H28" si="3">G16/$G$10*100</f>
        <v>0.57081050189554694</v>
      </c>
      <c r="I16" s="53">
        <f t="shared" si="0"/>
        <v>4.4759526336233719</v>
      </c>
      <c r="J16" s="53"/>
      <c r="K16" s="53">
        <f>G16-B16</f>
        <v>2770.0990000000011</v>
      </c>
      <c r="L16" s="54">
        <f>G16/B16-1</f>
        <v>0.3785407842620121</v>
      </c>
    </row>
    <row r="17" spans="1:12" ht="18" customHeight="1" x14ac:dyDescent="0.25">
      <c r="A17" s="52" t="s">
        <v>16</v>
      </c>
      <c r="B17" s="53">
        <v>17634.145744000001</v>
      </c>
      <c r="C17" s="53">
        <f t="shared" si="2"/>
        <v>1.0982961816367818</v>
      </c>
      <c r="D17" s="53">
        <f t="shared" si="1"/>
        <v>8.9269829757929564</v>
      </c>
      <c r="E17" s="53"/>
      <c r="F17" s="53"/>
      <c r="G17" s="53">
        <v>21115.946057000001</v>
      </c>
      <c r="H17" s="53">
        <f t="shared" si="3"/>
        <v>1.1948139001301421</v>
      </c>
      <c r="I17" s="53">
        <f>G17/G$12*100</f>
        <v>9.3690119666998406</v>
      </c>
      <c r="J17" s="53"/>
      <c r="K17" s="53">
        <f>G17-B17</f>
        <v>3481.8003129999997</v>
      </c>
      <c r="L17" s="54">
        <f>G17/B17-1</f>
        <v>0.19744649746839471</v>
      </c>
    </row>
    <row r="18" spans="1:12" ht="31.95" customHeight="1" x14ac:dyDescent="0.25">
      <c r="A18" s="55" t="s">
        <v>17</v>
      </c>
      <c r="B18" s="53">
        <v>1192.3040000000001</v>
      </c>
      <c r="C18" s="53">
        <f t="shared" si="2"/>
        <v>7.4259504801689552E-2</v>
      </c>
      <c r="D18" s="53">
        <f t="shared" si="1"/>
        <v>0.60358339238470593</v>
      </c>
      <c r="E18" s="53"/>
      <c r="F18" s="53"/>
      <c r="G18" s="53">
        <v>1293.3779999999999</v>
      </c>
      <c r="H18" s="53">
        <f t="shared" si="3"/>
        <v>7.3183839755559324E-2</v>
      </c>
      <c r="I18" s="53">
        <f t="shared" si="0"/>
        <v>0.57386365388299798</v>
      </c>
      <c r="J18" s="53"/>
      <c r="K18" s="53">
        <f>G18-B18</f>
        <v>101.07399999999984</v>
      </c>
      <c r="L18" s="54">
        <f>G18/B18-1</f>
        <v>8.4772004455239358E-2</v>
      </c>
    </row>
    <row r="19" spans="1:12" ht="24" customHeight="1" x14ac:dyDescent="0.3">
      <c r="A19" s="51" t="s">
        <v>18</v>
      </c>
      <c r="B19" s="47">
        <v>5504.1110000000008</v>
      </c>
      <c r="C19" s="47">
        <f t="shared" si="2"/>
        <v>0.34280901283022813</v>
      </c>
      <c r="D19" s="47">
        <f t="shared" si="1"/>
        <v>2.7863615231031487</v>
      </c>
      <c r="E19" s="47"/>
      <c r="F19" s="47"/>
      <c r="G19" s="47">
        <v>6324.5929999999998</v>
      </c>
      <c r="H19" s="47">
        <f t="shared" si="3"/>
        <v>0.35786753805239629</v>
      </c>
      <c r="I19" s="47">
        <f t="shared" si="0"/>
        <v>2.8061819887943296</v>
      </c>
      <c r="J19" s="47"/>
      <c r="K19" s="47">
        <f>G19-B19</f>
        <v>820.48199999999906</v>
      </c>
      <c r="L19" s="48">
        <f>G19/B19-1</f>
        <v>0.14906712455471904</v>
      </c>
    </row>
    <row r="20" spans="1:12" ht="23.25" customHeight="1" x14ac:dyDescent="0.25">
      <c r="A20" s="56" t="s">
        <v>19</v>
      </c>
      <c r="B20" s="46">
        <f>B21+B22+B23+B24</f>
        <v>66617.484000000011</v>
      </c>
      <c r="C20" s="47">
        <f>B20/$B$10*100</f>
        <v>4.1490940003342081</v>
      </c>
      <c r="D20" s="47">
        <f t="shared" si="1"/>
        <v>33.723955455029817</v>
      </c>
      <c r="E20" s="47"/>
      <c r="F20" s="47"/>
      <c r="G20" s="46">
        <f>G21+G22+G23+G24</f>
        <v>71981.618575</v>
      </c>
      <c r="H20" s="47">
        <f>G20/$G$10*100</f>
        <v>4.0729711183726591</v>
      </c>
      <c r="I20" s="47">
        <f t="shared" si="0"/>
        <v>31.937789762824004</v>
      </c>
      <c r="J20" s="47"/>
      <c r="K20" s="47">
        <f>G20-B20</f>
        <v>5364.1345749999891</v>
      </c>
      <c r="L20" s="48">
        <f>G20/B20-1</f>
        <v>8.052142249923433E-2</v>
      </c>
    </row>
    <row r="21" spans="1:12" ht="20.25" customHeight="1" x14ac:dyDescent="0.25">
      <c r="A21" s="52" t="s">
        <v>20</v>
      </c>
      <c r="B21" s="39">
        <v>40568.671000000002</v>
      </c>
      <c r="C21" s="53">
        <f t="shared" si="2"/>
        <v>2.5267124985931977</v>
      </c>
      <c r="D21" s="53">
        <f t="shared" si="1"/>
        <v>20.537191913068348</v>
      </c>
      <c r="E21" s="53"/>
      <c r="F21" s="53"/>
      <c r="G21" s="53">
        <v>47894.737000000001</v>
      </c>
      <c r="H21" s="53">
        <f t="shared" si="3"/>
        <v>2.7100513212244666</v>
      </c>
      <c r="I21" s="53">
        <f>G21/G$12*100</f>
        <v>21.250592461434493</v>
      </c>
      <c r="J21" s="53"/>
      <c r="K21" s="53">
        <f>G21-B21</f>
        <v>7326.0659999999989</v>
      </c>
      <c r="L21" s="54">
        <f>G21/B21-1</f>
        <v>0.18058432330701679</v>
      </c>
    </row>
    <row r="22" spans="1:12" ht="18" customHeight="1" x14ac:dyDescent="0.25">
      <c r="A22" s="52" t="s">
        <v>21</v>
      </c>
      <c r="B22" s="39">
        <v>15222.755999999999</v>
      </c>
      <c r="C22" s="53">
        <f t="shared" si="2"/>
        <v>0.94810914186058948</v>
      </c>
      <c r="D22" s="53">
        <f t="shared" si="1"/>
        <v>7.7062583937692368</v>
      </c>
      <c r="E22" s="53"/>
      <c r="F22" s="53"/>
      <c r="G22" s="53">
        <v>15802.955</v>
      </c>
      <c r="H22" s="53">
        <f t="shared" si="3"/>
        <v>0.89418632942907272</v>
      </c>
      <c r="I22" s="53">
        <f t="shared" si="0"/>
        <v>7.0116713740674363</v>
      </c>
      <c r="J22" s="53"/>
      <c r="K22" s="53">
        <f>G22-B22</f>
        <v>580.19900000000052</v>
      </c>
      <c r="L22" s="54">
        <f>G22/B22-1</f>
        <v>3.8113926282468125E-2</v>
      </c>
    </row>
    <row r="23" spans="1:12" s="58" customFormat="1" ht="23.4" customHeight="1" x14ac:dyDescent="0.25">
      <c r="A23" s="57" t="s">
        <v>22</v>
      </c>
      <c r="B23" s="39">
        <v>7526.8870000000006</v>
      </c>
      <c r="C23" s="53">
        <f t="shared" si="2"/>
        <v>0.4687922722042992</v>
      </c>
      <c r="D23" s="53">
        <f t="shared" si="1"/>
        <v>3.8103570813788616</v>
      </c>
      <c r="E23" s="53"/>
      <c r="F23" s="53"/>
      <c r="G23" s="53">
        <v>4286.1355750000002</v>
      </c>
      <c r="H23" s="53">
        <f t="shared" si="3"/>
        <v>0.2425245048944718</v>
      </c>
      <c r="I23" s="53">
        <f t="shared" si="0"/>
        <v>1.9017312975073066</v>
      </c>
      <c r="J23" s="53"/>
      <c r="K23" s="53">
        <f>G23-B23</f>
        <v>-3240.7514250000004</v>
      </c>
      <c r="L23" s="54">
        <f>G23/B23-1</f>
        <v>-0.43055667303096223</v>
      </c>
    </row>
    <row r="24" spans="1:12" ht="49.95" customHeight="1" x14ac:dyDescent="0.25">
      <c r="A24" s="57" t="s">
        <v>23</v>
      </c>
      <c r="B24" s="39">
        <v>3299.17</v>
      </c>
      <c r="C24" s="53">
        <f t="shared" si="2"/>
        <v>0.2054800876761213</v>
      </c>
      <c r="D24" s="53">
        <f t="shared" si="1"/>
        <v>1.6701480668133717</v>
      </c>
      <c r="E24" s="53"/>
      <c r="F24" s="53"/>
      <c r="G24" s="53">
        <v>3997.7909999999997</v>
      </c>
      <c r="H24" s="53">
        <f t="shared" si="3"/>
        <v>0.22620896282464775</v>
      </c>
      <c r="I24" s="53">
        <f t="shared" si="0"/>
        <v>1.7737946298147678</v>
      </c>
      <c r="J24" s="53"/>
      <c r="K24" s="53">
        <f>G24-B24</f>
        <v>698.62099999999964</v>
      </c>
      <c r="L24" s="54">
        <f>G24/B24-1</f>
        <v>0.21175659332498764</v>
      </c>
    </row>
    <row r="25" spans="1:12" s="49" customFormat="1" ht="35.25" customHeight="1" x14ac:dyDescent="0.3">
      <c r="A25" s="56" t="s">
        <v>24</v>
      </c>
      <c r="B25" s="59">
        <v>723.46199999999999</v>
      </c>
      <c r="C25" s="47">
        <f t="shared" si="2"/>
        <v>4.5058919422261375E-2</v>
      </c>
      <c r="D25" s="47">
        <f t="shared" si="1"/>
        <v>0.36624019396179508</v>
      </c>
      <c r="E25" s="47"/>
      <c r="F25" s="47"/>
      <c r="G25" s="47">
        <v>690.81200000000001</v>
      </c>
      <c r="H25" s="47">
        <f t="shared" si="3"/>
        <v>3.9088553160187854E-2</v>
      </c>
      <c r="I25" s="47">
        <f t="shared" si="0"/>
        <v>0.30650892350590597</v>
      </c>
      <c r="J25" s="47"/>
      <c r="K25" s="47">
        <f>G25-B25</f>
        <v>-32.649999999999977</v>
      </c>
      <c r="L25" s="48">
        <f>G25/B25-1</f>
        <v>-4.5130221075882271E-2</v>
      </c>
    </row>
    <row r="26" spans="1:12" s="49" customFormat="1" ht="17.25" customHeight="1" x14ac:dyDescent="0.3">
      <c r="A26" s="60" t="s">
        <v>25</v>
      </c>
      <c r="B26" s="59">
        <v>676.14300000000003</v>
      </c>
      <c r="C26" s="47">
        <f t="shared" si="2"/>
        <v>4.2111780514976702E-2</v>
      </c>
      <c r="D26" s="47">
        <f t="shared" si="1"/>
        <v>0.34228576409805905</v>
      </c>
      <c r="E26" s="47"/>
      <c r="F26" s="47"/>
      <c r="G26" s="47">
        <v>829.15300000000002</v>
      </c>
      <c r="H26" s="47">
        <f t="shared" si="3"/>
        <v>4.6916369603349745E-2</v>
      </c>
      <c r="I26" s="47">
        <f t="shared" si="0"/>
        <v>0.36788995189963758</v>
      </c>
      <c r="J26" s="47"/>
      <c r="K26" s="47">
        <f>G26-B26</f>
        <v>153.01</v>
      </c>
      <c r="L26" s="48">
        <f>G26/B26-1</f>
        <v>0.22629828305550737</v>
      </c>
    </row>
    <row r="27" spans="1:12" s="49" customFormat="1" ht="18" customHeight="1" x14ac:dyDescent="0.3">
      <c r="A27" s="61" t="s">
        <v>26</v>
      </c>
      <c r="B27" s="59">
        <v>64789.780329000008</v>
      </c>
      <c r="C27" s="47">
        <f>B27/$B$10*100</f>
        <v>4.0352603056282526</v>
      </c>
      <c r="D27" s="47">
        <f t="shared" si="1"/>
        <v>32.798711908068505</v>
      </c>
      <c r="E27" s="47"/>
      <c r="F27" s="47"/>
      <c r="G27" s="47">
        <v>78178.363304999992</v>
      </c>
      <c r="H27" s="47">
        <f t="shared" si="3"/>
        <v>4.4236045552537764</v>
      </c>
      <c r="I27" s="47">
        <f>G27/G$12*100</f>
        <v>34.687246281288061</v>
      </c>
      <c r="J27" s="47"/>
      <c r="K27" s="47">
        <f>G27-B27</f>
        <v>13388.582975999983</v>
      </c>
      <c r="L27" s="48">
        <f>G27/B27-1</f>
        <v>0.20664652523921645</v>
      </c>
    </row>
    <row r="28" spans="1:12" s="49" customFormat="1" ht="18.75" customHeight="1" x14ac:dyDescent="0.3">
      <c r="A28" s="63" t="s">
        <v>27</v>
      </c>
      <c r="B28" s="59">
        <v>14986.326946209998</v>
      </c>
      <c r="C28" s="47">
        <f t="shared" si="2"/>
        <v>0.93338378284545787</v>
      </c>
      <c r="D28" s="47">
        <f t="shared" si="1"/>
        <v>7.5865702518650959</v>
      </c>
      <c r="E28" s="47"/>
      <c r="F28" s="47"/>
      <c r="G28" s="47">
        <v>17616.272380479004</v>
      </c>
      <c r="H28" s="47">
        <f t="shared" si="3"/>
        <v>0.99679015336835886</v>
      </c>
      <c r="I28" s="47">
        <f>G28/G$12*100</f>
        <v>7.8162288488437426</v>
      </c>
      <c r="J28" s="47"/>
      <c r="K28" s="47">
        <f>G28-B28</f>
        <v>2629.945434269006</v>
      </c>
      <c r="L28" s="48">
        <f>G28/B28-1</f>
        <v>0.17548966092282625</v>
      </c>
    </row>
    <row r="29" spans="1:12" s="49" customFormat="1" ht="18.75" customHeight="1" x14ac:dyDescent="0.3">
      <c r="A29" s="47" t="s">
        <v>28</v>
      </c>
      <c r="B29" s="59"/>
      <c r="C29" s="47"/>
      <c r="D29" s="47"/>
      <c r="E29" s="47"/>
      <c r="F29" s="47"/>
      <c r="G29" s="47">
        <v>0</v>
      </c>
      <c r="H29" s="47">
        <f>G29/$G$10*100</f>
        <v>0</v>
      </c>
      <c r="I29" s="47">
        <f>G29/G$12*100</f>
        <v>0</v>
      </c>
      <c r="J29" s="47"/>
      <c r="K29" s="47">
        <f>G29-B29</f>
        <v>0</v>
      </c>
      <c r="L29" s="48"/>
    </row>
    <row r="30" spans="1:12" s="49" customFormat="1" ht="16.95" customHeight="1" x14ac:dyDescent="0.3">
      <c r="A30" s="64" t="s">
        <v>29</v>
      </c>
      <c r="B30" s="59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2" s="49" customFormat="1" ht="19.5" customHeight="1" x14ac:dyDescent="0.3">
      <c r="A31" s="65" t="s">
        <v>30</v>
      </c>
      <c r="B31" s="59">
        <v>580.98399999999992</v>
      </c>
      <c r="C31" s="47">
        <f>B31/$B$10*100</f>
        <v>3.6185053591789341E-2</v>
      </c>
      <c r="D31" s="47">
        <f t="shared" si="1"/>
        <v>0.2941131570817811</v>
      </c>
      <c r="E31" s="47"/>
      <c r="F31" s="47"/>
      <c r="G31" s="47">
        <v>546.17302800000004</v>
      </c>
      <c r="H31" s="47">
        <f>G31/$G$10*100</f>
        <v>3.0904375488032595E-2</v>
      </c>
      <c r="I31" s="47">
        <f t="shared" si="0"/>
        <v>0.24233352469302943</v>
      </c>
      <c r="J31" s="47"/>
      <c r="K31" s="47">
        <f>G31-B31</f>
        <v>-34.810971999999879</v>
      </c>
      <c r="L31" s="48">
        <f>G31/B31-1</f>
        <v>-5.991726450298096E-2</v>
      </c>
    </row>
    <row r="32" spans="1:12" s="49" customFormat="1" ht="18" customHeight="1" x14ac:dyDescent="0.3">
      <c r="A32" s="65" t="s">
        <v>31</v>
      </c>
      <c r="B32" s="59">
        <v>0</v>
      </c>
      <c r="C32" s="47">
        <f>B32/$B$10*100</f>
        <v>0</v>
      </c>
      <c r="D32" s="47">
        <f t="shared" si="1"/>
        <v>0</v>
      </c>
      <c r="E32" s="47"/>
      <c r="F32" s="47"/>
      <c r="G32" s="47">
        <v>1.4016500000000001</v>
      </c>
      <c r="H32" s="47">
        <f>G32/$G$10*100</f>
        <v>7.9310247269846659E-5</v>
      </c>
      <c r="I32" s="47">
        <f t="shared" si="0"/>
        <v>6.2190325679353157E-4</v>
      </c>
      <c r="J32" s="47"/>
      <c r="K32" s="47">
        <f>G32-B32</f>
        <v>1.4016500000000001</v>
      </c>
      <c r="L32" s="66"/>
    </row>
    <row r="33" spans="1:12" s="49" customFormat="1" ht="34.950000000000003" customHeight="1" x14ac:dyDescent="0.3">
      <c r="A33" s="67" t="s">
        <v>32</v>
      </c>
      <c r="B33" s="59">
        <v>572.15644199999997</v>
      </c>
      <c r="C33" s="47">
        <f>B33/$B$10*100</f>
        <v>3.563525246247317E-2</v>
      </c>
      <c r="D33" s="47">
        <f t="shared" si="1"/>
        <v>0.28964435767817875</v>
      </c>
      <c r="E33" s="47"/>
      <c r="F33" s="47"/>
      <c r="G33" s="47">
        <v>6961.1313679999994</v>
      </c>
      <c r="H33" s="47">
        <f>G33/$G$10*100</f>
        <v>0.393885099756691</v>
      </c>
      <c r="I33" s="47">
        <f t="shared" si="0"/>
        <v>3.088610044395399</v>
      </c>
      <c r="J33" s="47"/>
      <c r="K33" s="47">
        <f>G33-B33</f>
        <v>6388.974925999999</v>
      </c>
      <c r="L33" s="66">
        <f>G33/B33-1</f>
        <v>11.166482550938403</v>
      </c>
    </row>
    <row r="34" spans="1:12" s="49" customFormat="1" ht="16.95" customHeight="1" x14ac:dyDescent="0.3">
      <c r="A34" s="68" t="s">
        <v>33</v>
      </c>
      <c r="B34" s="59"/>
      <c r="C34" s="47"/>
      <c r="D34" s="47"/>
      <c r="E34" s="47"/>
      <c r="F34" s="47"/>
      <c r="G34" s="47"/>
      <c r="H34" s="47"/>
      <c r="I34" s="47"/>
      <c r="J34" s="47"/>
      <c r="K34" s="47"/>
      <c r="L34" s="66"/>
    </row>
    <row r="35" spans="1:12" ht="18.600000000000001" customHeight="1" x14ac:dyDescent="0.3">
      <c r="A35" s="65" t="s">
        <v>34</v>
      </c>
      <c r="B35" s="68">
        <v>226.37200000000001</v>
      </c>
      <c r="C35" s="68">
        <f>B35/$B$10*100</f>
        <v>1.4098981988627118E-2</v>
      </c>
      <c r="D35" s="68">
        <f t="shared" si="1"/>
        <v>0.11459693140416427</v>
      </c>
      <c r="E35" s="68"/>
      <c r="F35" s="68"/>
      <c r="G35" s="68">
        <v>161.581165</v>
      </c>
      <c r="H35" s="68">
        <f>G35/$G$10*100</f>
        <v>9.1428260623550046E-3</v>
      </c>
      <c r="I35" s="68">
        <f>G35/G$12*100</f>
        <v>7.1692542895867711E-2</v>
      </c>
      <c r="J35" s="68"/>
      <c r="K35" s="68">
        <f>G35-B35</f>
        <v>-64.790835000000015</v>
      </c>
      <c r="L35" s="66">
        <f>G35/B35-1</f>
        <v>-0.28621399731415553</v>
      </c>
    </row>
    <row r="36" spans="1:12" ht="19.2" customHeight="1" x14ac:dyDescent="0.3">
      <c r="A36" s="69" t="s">
        <v>35</v>
      </c>
      <c r="B36" s="59">
        <v>37.091999999999999</v>
      </c>
      <c r="C36" s="59">
        <f>B36/$B$10*100</f>
        <v>2.3101772300556473E-3</v>
      </c>
      <c r="D36" s="59">
        <f>B36/B$12*100</f>
        <v>1.8777187018020162E-2</v>
      </c>
      <c r="E36" s="46"/>
      <c r="F36" s="47"/>
      <c r="G36" s="59">
        <v>292.73900000000003</v>
      </c>
      <c r="H36" s="59">
        <f>G36/$G$10*100</f>
        <v>1.656419396820008E-2</v>
      </c>
      <c r="I36" s="59">
        <f>G36/G$12*100</f>
        <v>0.12988644632431895</v>
      </c>
      <c r="J36" s="59"/>
      <c r="K36" s="59">
        <f>G36-B36</f>
        <v>255.64700000000005</v>
      </c>
      <c r="L36" s="48">
        <f>G36/B36-1</f>
        <v>6.8922409144829082</v>
      </c>
    </row>
    <row r="37" spans="1:12" ht="48" customHeight="1" x14ac:dyDescent="0.3">
      <c r="A37" s="71" t="s">
        <v>36</v>
      </c>
      <c r="B37" s="59">
        <v>16109.377131999998</v>
      </c>
      <c r="C37" s="59">
        <f>B37/$B$10*100</f>
        <v>1.0033299967843619</v>
      </c>
      <c r="D37" s="59">
        <f>B37/B$12*100</f>
        <v>8.155095091970809</v>
      </c>
      <c r="E37" s="59"/>
      <c r="F37" s="59"/>
      <c r="G37" s="59">
        <v>7679.9783829999997</v>
      </c>
      <c r="H37" s="59">
        <f>G37/$G$10*100</f>
        <v>0.43455997187800599</v>
      </c>
      <c r="I37" s="59">
        <f>G37/G$12*100</f>
        <v>3.4075579270799556</v>
      </c>
      <c r="J37" s="59"/>
      <c r="K37" s="59">
        <f>G37-B37</f>
        <v>-8429.3987489999981</v>
      </c>
      <c r="L37" s="48">
        <f>G37/B37-1</f>
        <v>-0.52326037685564319</v>
      </c>
    </row>
    <row r="38" spans="1:12" ht="31.95" customHeight="1" x14ac:dyDescent="0.3">
      <c r="A38" s="71" t="s">
        <v>37</v>
      </c>
      <c r="B38" s="59">
        <v>570.00200000000029</v>
      </c>
      <c r="C38" s="59">
        <f>B38/$B$10*100</f>
        <v>3.5501068734125417E-2</v>
      </c>
      <c r="D38" s="59">
        <f>B38/B$12*100</f>
        <v>0.28855370847205691</v>
      </c>
      <c r="E38" s="59"/>
      <c r="F38" s="59"/>
      <c r="G38" s="59">
        <v>1619.6389999999999</v>
      </c>
      <c r="H38" s="59">
        <f>G38/$G$10*100</f>
        <v>9.1644825439936614E-2</v>
      </c>
      <c r="I38" s="59">
        <f>G38/G$12*100</f>
        <v>0.71862359999273606</v>
      </c>
      <c r="J38" s="59"/>
      <c r="K38" s="59">
        <f>G38-B38</f>
        <v>1049.6369999999997</v>
      </c>
      <c r="L38" s="66">
        <f>G38/B38-1</f>
        <v>1.8414619597825954</v>
      </c>
    </row>
    <row r="39" spans="1:12" ht="8.4" customHeight="1" x14ac:dyDescent="0.3">
      <c r="A39" s="72"/>
      <c r="B39" s="46"/>
      <c r="C39" s="46"/>
      <c r="D39" s="46"/>
      <c r="E39" s="46"/>
      <c r="F39" s="47"/>
      <c r="G39" s="62"/>
      <c r="H39" s="47"/>
      <c r="I39" s="47"/>
      <c r="J39" s="47"/>
      <c r="K39" s="47"/>
      <c r="L39" s="70"/>
    </row>
    <row r="40" spans="1:12" s="49" customFormat="1" ht="33" customHeight="1" x14ac:dyDescent="0.3">
      <c r="A40" s="41" t="s">
        <v>38</v>
      </c>
      <c r="B40" s="73">
        <f>B41+B55+B56+B57</f>
        <v>234452.08625835003</v>
      </c>
      <c r="C40" s="43">
        <f t="shared" ref="C40:C56" si="4">B40/$B$10*100</f>
        <v>14.602228815191493</v>
      </c>
      <c r="D40" s="43">
        <f>B40/B$40*100</f>
        <v>100</v>
      </c>
      <c r="E40" s="43"/>
      <c r="F40" s="43"/>
      <c r="G40" s="73">
        <f>G41+G55+G56+G57</f>
        <v>285484.94129991898</v>
      </c>
      <c r="H40" s="43">
        <f t="shared" ref="H40:H51" si="5">G40/$G$10*100</f>
        <v>16.153734017988967</v>
      </c>
      <c r="I40" s="43">
        <f t="shared" ref="I40:I51" si="6">G40/G$40*100</f>
        <v>100</v>
      </c>
      <c r="J40" s="43"/>
      <c r="K40" s="43">
        <f>G40-B40</f>
        <v>51032.855041568953</v>
      </c>
      <c r="L40" s="44">
        <f>G40/B40-1</f>
        <v>0.21766859001345917</v>
      </c>
    </row>
    <row r="41" spans="1:12" s="49" customFormat="1" ht="20.100000000000001" customHeight="1" x14ac:dyDescent="0.3">
      <c r="A41" s="74" t="s">
        <v>39</v>
      </c>
      <c r="B41" s="62">
        <f>B42+B43+B44+B45++B46+B47+B48+B49+B50+B51+B52+B53+B54</f>
        <v>224949.06533535002</v>
      </c>
      <c r="C41" s="47">
        <f t="shared" si="4"/>
        <v>14.010358262159652</v>
      </c>
      <c r="D41" s="47">
        <f t="shared" ref="D41:D56" si="7">B41/B$40*100</f>
        <v>95.946710871863033</v>
      </c>
      <c r="E41" s="47"/>
      <c r="F41" s="47"/>
      <c r="G41" s="62">
        <f>G42+G43+G44+G45++G46+G47+G48+G49+G50+G51+G52+G53+G54</f>
        <v>264417.03896291897</v>
      </c>
      <c r="H41" s="47">
        <f t="shared" si="5"/>
        <v>14.961638599157981</v>
      </c>
      <c r="I41" s="47">
        <f t="shared" si="6"/>
        <v>92.620310465038884</v>
      </c>
      <c r="J41" s="47"/>
      <c r="K41" s="47">
        <f>G41-B41</f>
        <v>39467.97362756895</v>
      </c>
      <c r="L41" s="48">
        <f>G41/B41-1</f>
        <v>0.17545293450644395</v>
      </c>
    </row>
    <row r="42" spans="1:12" ht="20.100000000000001" customHeight="1" x14ac:dyDescent="0.3">
      <c r="A42" s="75" t="s">
        <v>40</v>
      </c>
      <c r="B42" s="68">
        <v>52822.238749999997</v>
      </c>
      <c r="C42" s="68">
        <f t="shared" si="4"/>
        <v>3.289893594327971</v>
      </c>
      <c r="D42" s="68">
        <f t="shared" si="7"/>
        <v>22.530078359718043</v>
      </c>
      <c r="E42" s="68"/>
      <c r="F42" s="68"/>
      <c r="G42" s="76">
        <v>63867.922240000007</v>
      </c>
      <c r="H42" s="68">
        <f t="shared" si="5"/>
        <v>3.6138698715554805</v>
      </c>
      <c r="I42" s="68">
        <f t="shared" si="6"/>
        <v>22.371730694160483</v>
      </c>
      <c r="J42" s="68"/>
      <c r="K42" s="68">
        <f>G42-B42</f>
        <v>11045.68349000001</v>
      </c>
      <c r="L42" s="77">
        <f>G42/B42-1</f>
        <v>0.20911047603032551</v>
      </c>
    </row>
    <row r="43" spans="1:12" ht="19.95" customHeight="1" x14ac:dyDescent="0.3">
      <c r="A43" s="75" t="s">
        <v>41</v>
      </c>
      <c r="B43" s="68">
        <v>30232.491879000001</v>
      </c>
      <c r="C43" s="68">
        <f t="shared" si="4"/>
        <v>1.8829508882429655</v>
      </c>
      <c r="D43" s="68">
        <f t="shared" si="7"/>
        <v>12.894955366567256</v>
      </c>
      <c r="E43" s="68"/>
      <c r="F43" s="68"/>
      <c r="G43" s="76">
        <v>38009.548251000007</v>
      </c>
      <c r="H43" s="68">
        <f t="shared" si="5"/>
        <v>2.1507128529960959</v>
      </c>
      <c r="I43" s="68">
        <f t="shared" si="6"/>
        <v>13.314029131599172</v>
      </c>
      <c r="J43" s="68"/>
      <c r="K43" s="68">
        <f>G43-B43</f>
        <v>7777.0563720000064</v>
      </c>
      <c r="L43" s="77">
        <f>G43/B43-1</f>
        <v>0.25724165917669795</v>
      </c>
    </row>
    <row r="44" spans="1:12" ht="20.100000000000001" customHeight="1" x14ac:dyDescent="0.3">
      <c r="A44" s="75" t="s">
        <v>42</v>
      </c>
      <c r="B44" s="68">
        <v>14412.664685349997</v>
      </c>
      <c r="C44" s="68">
        <f t="shared" si="4"/>
        <v>0.89765474443337401</v>
      </c>
      <c r="D44" s="68">
        <f t="shared" si="7"/>
        <v>6.1473817168204823</v>
      </c>
      <c r="E44" s="68"/>
      <c r="F44" s="68"/>
      <c r="G44" s="76">
        <v>15992.588450918996</v>
      </c>
      <c r="H44" s="68">
        <f t="shared" si="5"/>
        <v>0.90491645170140877</v>
      </c>
      <c r="I44" s="68">
        <f t="shared" si="6"/>
        <v>5.6019026355992017</v>
      </c>
      <c r="J44" s="68"/>
      <c r="K44" s="68">
        <f>G44-B44</f>
        <v>1579.9237655689994</v>
      </c>
      <c r="L44" s="77">
        <f>G44/B44-1</f>
        <v>0.10962051779189319</v>
      </c>
    </row>
    <row r="45" spans="1:12" ht="20.100000000000001" customHeight="1" x14ac:dyDescent="0.3">
      <c r="A45" s="75" t="s">
        <v>43</v>
      </c>
      <c r="B45" s="68">
        <v>8084.9140000000007</v>
      </c>
      <c r="C45" s="68">
        <f t="shared" si="4"/>
        <v>0.50354750969907602</v>
      </c>
      <c r="D45" s="68">
        <f t="shared" si="7"/>
        <v>3.4484291136104384</v>
      </c>
      <c r="E45" s="68"/>
      <c r="F45" s="68"/>
      <c r="G45" s="76">
        <v>8133.0319999999992</v>
      </c>
      <c r="H45" s="68">
        <f t="shared" si="5"/>
        <v>0.46019532620381365</v>
      </c>
      <c r="I45" s="68">
        <f t="shared" si="6"/>
        <v>2.8488479858052349</v>
      </c>
      <c r="J45" s="68"/>
      <c r="K45" s="68">
        <f>G45-B45</f>
        <v>48.117999999998574</v>
      </c>
      <c r="L45" s="77">
        <f>G45/B45-1</f>
        <v>5.9515784583483722E-3</v>
      </c>
    </row>
    <row r="46" spans="1:12" ht="31.5" customHeight="1" x14ac:dyDescent="0.3">
      <c r="A46" s="78" t="s">
        <v>44</v>
      </c>
      <c r="B46" s="79">
        <v>980.02574499999901</v>
      </c>
      <c r="C46" s="79">
        <f t="shared" si="4"/>
        <v>6.103831448741831E-2</v>
      </c>
      <c r="D46" s="79">
        <f>B46/B$40*100</f>
        <v>0.41800683484645057</v>
      </c>
      <c r="E46" s="79"/>
      <c r="F46" s="79"/>
      <c r="G46" s="80">
        <v>966.79417199998352</v>
      </c>
      <c r="H46" s="79">
        <f t="shared" si="5"/>
        <v>5.4704587336614242E-2</v>
      </c>
      <c r="I46" s="79">
        <f t="shared" si="6"/>
        <v>0.33864979623717123</v>
      </c>
      <c r="J46" s="79"/>
      <c r="K46" s="79">
        <f>G46-B46</f>
        <v>-13.231573000015487</v>
      </c>
      <c r="L46" s="81">
        <f>G46/B46-1</f>
        <v>-1.350125041869743E-2</v>
      </c>
    </row>
    <row r="47" spans="1:12" ht="18" customHeight="1" x14ac:dyDescent="0.3">
      <c r="A47" s="75" t="s">
        <v>45</v>
      </c>
      <c r="B47" s="79">
        <v>11317.282679</v>
      </c>
      <c r="C47" s="82">
        <f t="shared" si="4"/>
        <v>0.70486705357298018</v>
      </c>
      <c r="D47" s="82">
        <f t="shared" si="7"/>
        <v>4.8271196301188528</v>
      </c>
      <c r="E47" s="82"/>
      <c r="F47" s="82"/>
      <c r="G47" s="83">
        <v>12945.415078000002</v>
      </c>
      <c r="H47" s="82">
        <f t="shared" si="5"/>
        <v>0.73249675086289834</v>
      </c>
      <c r="I47" s="82">
        <f t="shared" si="6"/>
        <v>4.53453517339819</v>
      </c>
      <c r="J47" s="82"/>
      <c r="K47" s="82">
        <f>G47-B47</f>
        <v>1628.1323990000019</v>
      </c>
      <c r="L47" s="84">
        <f>G47/B47-1</f>
        <v>0.14386248405910318</v>
      </c>
    </row>
    <row r="48" spans="1:12" ht="33" customHeight="1" x14ac:dyDescent="0.3">
      <c r="A48" s="78" t="s">
        <v>46</v>
      </c>
      <c r="B48" s="79">
        <v>1276.0881359999998</v>
      </c>
      <c r="C48" s="79">
        <f t="shared" si="4"/>
        <v>7.9477778370844229E-2</v>
      </c>
      <c r="D48" s="79">
        <f t="shared" si="7"/>
        <v>0.54428525519446169</v>
      </c>
      <c r="E48" s="79"/>
      <c r="F48" s="79"/>
      <c r="G48" s="80">
        <v>7646.4933239999955</v>
      </c>
      <c r="H48" s="79">
        <f t="shared" si="5"/>
        <v>0.43266527041249342</v>
      </c>
      <c r="I48" s="79">
        <f t="shared" si="6"/>
        <v>2.6784226478575963</v>
      </c>
      <c r="J48" s="79"/>
      <c r="K48" s="79">
        <f>G48-B48</f>
        <v>6370.4051879999952</v>
      </c>
      <c r="L48" s="85">
        <f>G48/B48-1</f>
        <v>4.9921357375584883</v>
      </c>
    </row>
    <row r="49" spans="1:12" ht="21" customHeight="1" x14ac:dyDescent="0.3">
      <c r="A49" s="78" t="s">
        <v>47</v>
      </c>
      <c r="B49" s="83">
        <v>82298.541771999997</v>
      </c>
      <c r="C49" s="82">
        <f>B49/$B$10*100</f>
        <v>5.1257472573185048</v>
      </c>
      <c r="D49" s="82">
        <f t="shared" si="7"/>
        <v>35.102499229336217</v>
      </c>
      <c r="E49" s="82"/>
      <c r="F49" s="82"/>
      <c r="G49" s="83">
        <v>92187.609941000017</v>
      </c>
      <c r="H49" s="82">
        <f>G49/$G$10*100</f>
        <v>5.2162966073105883</v>
      </c>
      <c r="I49" s="82">
        <f t="shared" si="6"/>
        <v>32.291584109913323</v>
      </c>
      <c r="J49" s="82"/>
      <c r="K49" s="82">
        <f>G49-B49</f>
        <v>9889.0681690000201</v>
      </c>
      <c r="L49" s="84">
        <f>G49/B49-1</f>
        <v>0.12016091605118251</v>
      </c>
    </row>
    <row r="50" spans="1:12" ht="48" customHeight="1" x14ac:dyDescent="0.3">
      <c r="A50" s="78" t="s">
        <v>48</v>
      </c>
      <c r="B50" s="86">
        <v>18165.554658000001</v>
      </c>
      <c r="C50" s="87">
        <f>B50/$B$10*100</f>
        <v>1.1313935819649226</v>
      </c>
      <c r="D50" s="87">
        <f>B50/B$40*100</f>
        <v>7.7480882972322167</v>
      </c>
      <c r="E50" s="87"/>
      <c r="F50" s="88"/>
      <c r="G50" s="87">
        <v>11057.020766</v>
      </c>
      <c r="H50" s="79">
        <f t="shared" si="5"/>
        <v>0.62564481219940016</v>
      </c>
      <c r="I50" s="79">
        <f t="shared" si="6"/>
        <v>3.8730661994476057</v>
      </c>
      <c r="J50" s="89"/>
      <c r="K50" s="79">
        <f>G50-B50</f>
        <v>-7108.5338920000013</v>
      </c>
      <c r="L50" s="81">
        <f>G50/B50-1</f>
        <v>-0.39131939683820471</v>
      </c>
    </row>
    <row r="51" spans="1:12" ht="21.6" customHeight="1" x14ac:dyDescent="0.3">
      <c r="A51" s="78" t="s">
        <v>49</v>
      </c>
      <c r="B51" s="79">
        <v>4070.5389999999998</v>
      </c>
      <c r="C51" s="79">
        <f t="shared" si="4"/>
        <v>0.25352276803228418</v>
      </c>
      <c r="D51" s="79">
        <f t="shared" si="7"/>
        <v>1.7361922706520712</v>
      </c>
      <c r="E51" s="79"/>
      <c r="F51" s="79"/>
      <c r="G51" s="80">
        <v>7659.0669999999991</v>
      </c>
      <c r="H51" s="79">
        <f t="shared" si="5"/>
        <v>0.43337673286934869</v>
      </c>
      <c r="I51" s="79">
        <f t="shared" si="6"/>
        <v>2.6828269698308507</v>
      </c>
      <c r="J51" s="79"/>
      <c r="K51" s="79">
        <f>G51-B51</f>
        <v>3588.5279999999993</v>
      </c>
      <c r="L51" s="81">
        <f>G51/B51-1</f>
        <v>0.88158546079524092</v>
      </c>
    </row>
    <row r="52" spans="1:12" ht="48.6" customHeight="1" x14ac:dyDescent="0.3">
      <c r="A52" s="78" t="s">
        <v>50</v>
      </c>
      <c r="B52" s="79">
        <v>667.516031</v>
      </c>
      <c r="C52" s="79">
        <f>B52/$B$10*100</f>
        <v>4.1574472541607892E-2</v>
      </c>
      <c r="D52" s="79">
        <f>B52/B$40*100</f>
        <v>0.28471319733296951</v>
      </c>
      <c r="E52" s="79"/>
      <c r="F52" s="79"/>
      <c r="G52" s="80">
        <v>2084.3569999999995</v>
      </c>
      <c r="H52" s="79">
        <f>G52/$G$10*100</f>
        <v>0.11794019125219259</v>
      </c>
      <c r="I52" s="79">
        <f>G52/G$40*100</f>
        <v>0.7301110140903222</v>
      </c>
      <c r="J52" s="79"/>
      <c r="K52" s="79">
        <f>G52-B52</f>
        <v>1416.8409689999994</v>
      </c>
      <c r="L52" s="85">
        <f>G52/B52-1</f>
        <v>2.1225572169067495</v>
      </c>
    </row>
    <row r="53" spans="1:12" ht="35.4" customHeight="1" x14ac:dyDescent="0.3">
      <c r="A53" s="78" t="s">
        <v>51</v>
      </c>
      <c r="B53" s="79">
        <v>409.62999999999988</v>
      </c>
      <c r="C53" s="79">
        <f>B53/$B$10*100</f>
        <v>2.5512722386166684E-2</v>
      </c>
      <c r="D53" s="79">
        <f>B53/B$40*100</f>
        <v>0.17471800167673315</v>
      </c>
      <c r="E53" s="53"/>
      <c r="F53" s="53"/>
      <c r="G53" s="80">
        <v>3463.2487400000009</v>
      </c>
      <c r="H53" s="79">
        <f>G53/$G$10*100</f>
        <v>0.19596269676908284</v>
      </c>
      <c r="I53" s="79">
        <f>G53/G$40*100</f>
        <v>1.2131108296747783</v>
      </c>
      <c r="J53" s="79"/>
      <c r="K53" s="79">
        <f>G53-B53</f>
        <v>3053.6187400000008</v>
      </c>
      <c r="L53" s="85">
        <f>G53/B53-1</f>
        <v>7.4545778873617703</v>
      </c>
    </row>
    <row r="54" spans="1:12" ht="38.4" customHeight="1" x14ac:dyDescent="0.3">
      <c r="A54" s="78" t="s">
        <v>52</v>
      </c>
      <c r="B54" s="86">
        <v>211.578</v>
      </c>
      <c r="C54" s="87">
        <f>B54/$B$10*100</f>
        <v>1.3177576781535475E-2</v>
      </c>
      <c r="D54" s="87">
        <f t="shared" si="7"/>
        <v>9.0243598756828983E-2</v>
      </c>
      <c r="E54" s="87"/>
      <c r="F54" s="68"/>
      <c r="G54" s="87">
        <v>403.94199999999995</v>
      </c>
      <c r="H54" s="79">
        <f>G54/$G$10*100</f>
        <v>2.2856447688564475E-2</v>
      </c>
      <c r="I54" s="79">
        <f t="shared" ref="I54:I57" si="8">G54/G$40*100</f>
        <v>0.14149327742496748</v>
      </c>
      <c r="J54" s="89"/>
      <c r="K54" s="79">
        <f>G54-B54</f>
        <v>192.36399999999995</v>
      </c>
      <c r="L54" s="85">
        <f>G54/B54-1</f>
        <v>0.90918715556437779</v>
      </c>
    </row>
    <row r="55" spans="1:12" s="49" customFormat="1" ht="20.100000000000001" customHeight="1" x14ac:dyDescent="0.3">
      <c r="A55" s="74" t="s">
        <v>53</v>
      </c>
      <c r="B55" s="76">
        <v>10503.54572</v>
      </c>
      <c r="C55" s="68">
        <f>B55/$B$10*100</f>
        <v>0.65418559681851751</v>
      </c>
      <c r="D55" s="68">
        <f>B55/B$40*100</f>
        <v>4.4800393494583011</v>
      </c>
      <c r="E55" s="68"/>
      <c r="F55" s="68"/>
      <c r="G55" s="76">
        <v>22351.261050000001</v>
      </c>
      <c r="H55" s="68">
        <f>G55/$G$10*100</f>
        <v>1.264712332371414</v>
      </c>
      <c r="I55" s="68">
        <f>G55/G$40*100</f>
        <v>7.8292259298253732</v>
      </c>
      <c r="J55" s="68"/>
      <c r="K55" s="68">
        <f>G55-B55</f>
        <v>11847.715330000001</v>
      </c>
      <c r="L55" s="77">
        <f>G55/B55-1</f>
        <v>1.1279729384564434</v>
      </c>
    </row>
    <row r="56" spans="1:12" ht="20.100000000000001" customHeight="1" x14ac:dyDescent="0.3">
      <c r="A56" s="74" t="s">
        <v>33</v>
      </c>
      <c r="B56" s="79">
        <v>0</v>
      </c>
      <c r="C56" s="68">
        <f t="shared" si="4"/>
        <v>0</v>
      </c>
      <c r="D56" s="68">
        <f t="shared" si="7"/>
        <v>0</v>
      </c>
      <c r="E56" s="68"/>
      <c r="F56" s="68"/>
      <c r="G56" s="76">
        <v>0</v>
      </c>
      <c r="H56" s="68">
        <f t="shared" ref="H56" si="9">G56/$G$10*100</f>
        <v>0</v>
      </c>
      <c r="I56" s="68">
        <f t="shared" si="8"/>
        <v>0</v>
      </c>
      <c r="J56" s="68"/>
      <c r="K56" s="68">
        <f>G56-B56</f>
        <v>0</v>
      </c>
      <c r="L56" s="77"/>
    </row>
    <row r="57" spans="1:12" s="49" customFormat="1" ht="32.25" customHeight="1" x14ac:dyDescent="0.3">
      <c r="A57" s="91" t="s">
        <v>54</v>
      </c>
      <c r="B57" s="82">
        <v>-1000.5247969999999</v>
      </c>
      <c r="C57" s="68">
        <f>B57/$B$10*100</f>
        <v>-6.2315043786677696E-2</v>
      </c>
      <c r="D57" s="68">
        <f>B57/B$40*100</f>
        <v>-0.42675022132133666</v>
      </c>
      <c r="E57" s="68"/>
      <c r="F57" s="68"/>
      <c r="G57" s="76">
        <v>-1283.3587129999999</v>
      </c>
      <c r="H57" s="68">
        <f>G57/$G$10*100</f>
        <v>-7.2616913540428901E-2</v>
      </c>
      <c r="I57" s="68">
        <f t="shared" si="8"/>
        <v>-0.44953639486425834</v>
      </c>
      <c r="J57" s="68"/>
      <c r="K57" s="68">
        <f>G57-B57</f>
        <v>-282.83391599999993</v>
      </c>
      <c r="L57" s="77">
        <f>G57/B57-1</f>
        <v>0.28268556346435059</v>
      </c>
    </row>
    <row r="58" spans="1:12" s="49" customFormat="1" ht="7.5" customHeight="1" x14ac:dyDescent="0.3">
      <c r="A58" s="92"/>
      <c r="B58" s="93"/>
      <c r="C58" s="47"/>
      <c r="D58" s="47"/>
      <c r="E58" s="47"/>
      <c r="F58" s="47"/>
      <c r="G58" s="62"/>
      <c r="H58" s="47"/>
      <c r="I58" s="47"/>
      <c r="J58" s="47"/>
      <c r="K58" s="68"/>
      <c r="L58" s="77"/>
    </row>
    <row r="59" spans="1:12" s="34" customFormat="1" ht="21" customHeight="1" thickBot="1" x14ac:dyDescent="0.35">
      <c r="A59" s="94" t="s">
        <v>55</v>
      </c>
      <c r="B59" s="95">
        <f>B12-B40</f>
        <v>-36914.510665139998</v>
      </c>
      <c r="C59" s="96">
        <f>B59/$B$10*100</f>
        <v>-2.2991227757266466</v>
      </c>
      <c r="D59" s="95">
        <v>0</v>
      </c>
      <c r="E59" s="95"/>
      <c r="F59" s="97"/>
      <c r="G59" s="95">
        <f>G12-G40</f>
        <v>-60104.227388439962</v>
      </c>
      <c r="H59" s="96">
        <f>G59/$G$10*100</f>
        <v>-3.4009068855564961</v>
      </c>
      <c r="I59" s="98">
        <v>0</v>
      </c>
      <c r="J59" s="97"/>
      <c r="K59" s="95">
        <f>G59-B59</f>
        <v>-23189.716723299964</v>
      </c>
      <c r="L59" s="99"/>
    </row>
    <row r="60" spans="1:12" s="34" customFormat="1" ht="13.2" customHeight="1" x14ac:dyDescent="0.3">
      <c r="A60" s="100"/>
      <c r="B60" s="68"/>
      <c r="C60" s="101"/>
      <c r="D60" s="68"/>
      <c r="E60" s="68"/>
      <c r="F60" s="90"/>
      <c r="G60" s="68"/>
      <c r="H60" s="101"/>
      <c r="I60" s="82"/>
      <c r="J60" s="90"/>
      <c r="K60" s="68"/>
      <c r="L60" s="48"/>
    </row>
    <row r="61" spans="1:12" ht="20.100000000000001" customHeight="1" x14ac:dyDescent="0.3">
      <c r="G61" s="102"/>
      <c r="H61" s="102"/>
      <c r="I61" s="102"/>
      <c r="J61" s="102"/>
      <c r="K61" s="102"/>
    </row>
    <row r="62" spans="1:12" ht="20.100000000000001" customHeight="1" x14ac:dyDescent="0.3">
      <c r="G62" s="102"/>
      <c r="H62" s="102"/>
      <c r="I62" s="102"/>
      <c r="J62" s="102"/>
      <c r="K62" s="102"/>
    </row>
    <row r="63" spans="1:12" ht="20.100000000000001" customHeight="1" x14ac:dyDescent="0.3">
      <c r="G63" s="102"/>
      <c r="H63" s="102"/>
      <c r="I63" s="102"/>
      <c r="J63" s="102"/>
      <c r="K63" s="102"/>
    </row>
    <row r="64" spans="1:12" ht="20.100000000000001" customHeight="1" x14ac:dyDescent="0.3">
      <c r="G64" s="102"/>
      <c r="H64" s="102"/>
      <c r="I64" s="102"/>
      <c r="J64" s="102"/>
      <c r="K64" s="102"/>
    </row>
    <row r="65" spans="7:11" ht="20.100000000000001" customHeight="1" x14ac:dyDescent="0.3">
      <c r="G65" s="102"/>
      <c r="H65" s="102"/>
      <c r="I65" s="102"/>
      <c r="J65" s="102"/>
      <c r="K65" s="102"/>
    </row>
    <row r="66" spans="7:11" ht="20.100000000000001" customHeight="1" x14ac:dyDescent="0.3">
      <c r="G66" s="102"/>
      <c r="H66" s="102"/>
      <c r="I66" s="102"/>
      <c r="J66" s="102"/>
      <c r="K66" s="102"/>
    </row>
    <row r="67" spans="7:11" ht="20.100000000000001" customHeight="1" x14ac:dyDescent="0.3">
      <c r="G67" s="102"/>
      <c r="H67" s="102"/>
      <c r="I67" s="102"/>
      <c r="J67" s="102"/>
      <c r="K67" s="102"/>
    </row>
    <row r="68" spans="7:11" ht="20.100000000000001" customHeight="1" x14ac:dyDescent="0.3">
      <c r="G68" s="102"/>
      <c r="H68" s="102"/>
      <c r="I68" s="102"/>
      <c r="J68" s="102"/>
      <c r="K68" s="102"/>
    </row>
    <row r="69" spans="7:11" ht="20.100000000000001" customHeight="1" x14ac:dyDescent="0.3">
      <c r="G69" s="102"/>
      <c r="H69" s="102"/>
      <c r="I69" s="102"/>
      <c r="J69" s="102"/>
      <c r="K69" s="102"/>
    </row>
    <row r="70" spans="7:11" ht="20.100000000000001" customHeight="1" x14ac:dyDescent="0.3">
      <c r="G70" s="102"/>
      <c r="H70" s="102"/>
      <c r="I70" s="102"/>
      <c r="J70" s="102"/>
      <c r="K70" s="102"/>
    </row>
    <row r="71" spans="7:11" ht="20.100000000000001" customHeight="1" x14ac:dyDescent="0.3">
      <c r="G71" s="102"/>
      <c r="H71" s="102"/>
      <c r="I71" s="102"/>
      <c r="J71" s="102"/>
      <c r="K71" s="102"/>
    </row>
    <row r="72" spans="7:11" ht="20.100000000000001" customHeight="1" x14ac:dyDescent="0.3">
      <c r="G72" s="102"/>
      <c r="H72" s="102"/>
      <c r="I72" s="102"/>
      <c r="J72" s="102"/>
      <c r="K72" s="102"/>
    </row>
    <row r="73" spans="7:11" ht="20.100000000000001" customHeight="1" x14ac:dyDescent="0.3">
      <c r="G73" s="102"/>
      <c r="H73" s="102"/>
      <c r="I73" s="102"/>
      <c r="J73" s="102"/>
      <c r="K73" s="102"/>
    </row>
    <row r="74" spans="7:11" ht="20.100000000000001" customHeight="1" x14ac:dyDescent="0.3">
      <c r="G74" s="102"/>
      <c r="H74" s="102"/>
      <c r="I74" s="102"/>
      <c r="J74" s="102"/>
      <c r="K74" s="102"/>
    </row>
    <row r="75" spans="7:11" ht="20.100000000000001" customHeight="1" x14ac:dyDescent="0.3">
      <c r="G75" s="102"/>
      <c r="H75" s="102"/>
      <c r="I75" s="102"/>
      <c r="J75" s="102"/>
      <c r="K75" s="102"/>
    </row>
    <row r="76" spans="7:11" ht="20.100000000000001" customHeight="1" x14ac:dyDescent="0.3">
      <c r="G76" s="102"/>
      <c r="H76" s="102"/>
      <c r="I76" s="102"/>
      <c r="J76" s="102"/>
      <c r="K76" s="102"/>
    </row>
    <row r="77" spans="7:11" ht="20.100000000000001" customHeight="1" x14ac:dyDescent="0.3">
      <c r="G77" s="102"/>
      <c r="H77" s="102"/>
      <c r="I77" s="102"/>
      <c r="J77" s="102"/>
      <c r="K77" s="102"/>
    </row>
    <row r="78" spans="7:11" ht="20.100000000000001" customHeight="1" x14ac:dyDescent="0.3">
      <c r="G78" s="102"/>
      <c r="H78" s="102"/>
      <c r="I78" s="102"/>
      <c r="J78" s="102"/>
      <c r="K78" s="102"/>
    </row>
    <row r="79" spans="7:11" ht="20.100000000000001" customHeight="1" x14ac:dyDescent="0.3">
      <c r="G79" s="102"/>
      <c r="H79" s="102"/>
      <c r="I79" s="102"/>
      <c r="J79" s="102"/>
      <c r="K79" s="102"/>
    </row>
    <row r="80" spans="7:11" ht="20.100000000000001" customHeight="1" x14ac:dyDescent="0.3">
      <c r="G80" s="102"/>
      <c r="H80" s="102"/>
      <c r="I80" s="102"/>
      <c r="J80" s="102"/>
      <c r="K80" s="102"/>
    </row>
    <row r="81" spans="7:11" ht="20.100000000000001" customHeight="1" x14ac:dyDescent="0.3">
      <c r="G81" s="102"/>
      <c r="H81" s="102"/>
      <c r="I81" s="102"/>
      <c r="J81" s="102"/>
      <c r="K81" s="102"/>
    </row>
    <row r="82" spans="7:11" ht="20.100000000000001" customHeight="1" x14ac:dyDescent="0.3">
      <c r="G82" s="102"/>
      <c r="H82" s="102"/>
      <c r="I82" s="102"/>
      <c r="J82" s="102"/>
      <c r="K82" s="102"/>
    </row>
    <row r="83" spans="7:11" ht="20.100000000000001" customHeight="1" x14ac:dyDescent="0.3">
      <c r="G83" s="102"/>
      <c r="H83" s="102"/>
      <c r="I83" s="102"/>
      <c r="J83" s="102"/>
      <c r="K83" s="102"/>
    </row>
    <row r="84" spans="7:11" ht="20.100000000000001" customHeight="1" x14ac:dyDescent="0.3">
      <c r="G84" s="102"/>
      <c r="H84" s="102"/>
      <c r="I84" s="102"/>
      <c r="J84" s="102"/>
      <c r="K84" s="102"/>
    </row>
    <row r="85" spans="7:11" ht="20.100000000000001" customHeight="1" x14ac:dyDescent="0.3">
      <c r="G85" s="102"/>
      <c r="H85" s="102"/>
      <c r="I85" s="102"/>
      <c r="J85" s="102"/>
      <c r="K85" s="102"/>
    </row>
    <row r="86" spans="7:11" ht="20.100000000000001" customHeight="1" x14ac:dyDescent="0.3">
      <c r="G86" s="102"/>
      <c r="H86" s="102"/>
      <c r="I86" s="102"/>
      <c r="J86" s="102"/>
      <c r="K86" s="102"/>
    </row>
    <row r="87" spans="7:11" ht="20.100000000000001" customHeight="1" x14ac:dyDescent="0.3">
      <c r="G87" s="102"/>
      <c r="H87" s="102"/>
      <c r="I87" s="102"/>
      <c r="J87" s="102"/>
      <c r="K87" s="102"/>
    </row>
    <row r="88" spans="7:11" ht="20.100000000000001" customHeight="1" x14ac:dyDescent="0.3">
      <c r="G88" s="102"/>
      <c r="H88" s="102"/>
      <c r="I88" s="102"/>
      <c r="J88" s="102"/>
      <c r="K88" s="102"/>
    </row>
    <row r="89" spans="7:11" ht="20.100000000000001" customHeight="1" x14ac:dyDescent="0.3">
      <c r="G89" s="102"/>
      <c r="H89" s="102"/>
      <c r="I89" s="102"/>
      <c r="J89" s="102"/>
      <c r="K89" s="102"/>
    </row>
    <row r="90" spans="7:11" ht="20.100000000000001" customHeight="1" x14ac:dyDescent="0.3">
      <c r="G90" s="102"/>
      <c r="H90" s="102"/>
      <c r="I90" s="102"/>
      <c r="J90" s="102"/>
      <c r="K90" s="102"/>
    </row>
    <row r="91" spans="7:11" ht="20.100000000000001" customHeight="1" x14ac:dyDescent="0.3">
      <c r="G91" s="102"/>
      <c r="H91" s="102"/>
      <c r="I91" s="102"/>
      <c r="J91" s="102"/>
      <c r="K91" s="102"/>
    </row>
    <row r="92" spans="7:11" ht="20.100000000000001" customHeight="1" x14ac:dyDescent="0.3">
      <c r="G92" s="102"/>
      <c r="H92" s="102"/>
      <c r="I92" s="102"/>
      <c r="J92" s="102"/>
      <c r="K92" s="102"/>
    </row>
    <row r="93" spans="7:11" ht="20.100000000000001" customHeight="1" x14ac:dyDescent="0.3">
      <c r="G93" s="102"/>
      <c r="H93" s="102"/>
      <c r="I93" s="102"/>
      <c r="J93" s="102"/>
      <c r="K93" s="102"/>
    </row>
    <row r="94" spans="7:11" ht="20.100000000000001" customHeight="1" x14ac:dyDescent="0.3">
      <c r="G94" s="102"/>
      <c r="H94" s="102"/>
      <c r="I94" s="102"/>
      <c r="J94" s="102"/>
      <c r="K94" s="102"/>
    </row>
    <row r="95" spans="7:11" ht="20.100000000000001" customHeight="1" x14ac:dyDescent="0.3">
      <c r="G95" s="102"/>
      <c r="H95" s="102"/>
      <c r="I95" s="102"/>
      <c r="J95" s="102"/>
      <c r="K95" s="102"/>
    </row>
    <row r="96" spans="7:11" ht="20.100000000000001" customHeight="1" x14ac:dyDescent="0.3">
      <c r="G96" s="102"/>
      <c r="H96" s="102"/>
      <c r="I96" s="102"/>
      <c r="J96" s="102"/>
      <c r="K96" s="102"/>
    </row>
    <row r="97" spans="7:11" ht="20.100000000000001" customHeight="1" x14ac:dyDescent="0.3">
      <c r="G97" s="102"/>
      <c r="H97" s="102"/>
      <c r="I97" s="102"/>
      <c r="J97" s="102"/>
      <c r="K97" s="102"/>
    </row>
    <row r="98" spans="7:11" ht="20.100000000000001" customHeight="1" x14ac:dyDescent="0.3">
      <c r="G98" s="102"/>
      <c r="H98" s="102"/>
      <c r="I98" s="102"/>
      <c r="J98" s="102"/>
      <c r="K98" s="102"/>
    </row>
    <row r="99" spans="7:11" ht="20.100000000000001" customHeight="1" x14ac:dyDescent="0.3">
      <c r="G99" s="102"/>
      <c r="H99" s="102"/>
      <c r="I99" s="102"/>
      <c r="J99" s="102"/>
      <c r="K99" s="102"/>
    </row>
    <row r="100" spans="7:11" ht="20.100000000000001" customHeight="1" x14ac:dyDescent="0.3">
      <c r="G100" s="102"/>
      <c r="H100" s="102"/>
      <c r="I100" s="102"/>
      <c r="J100" s="102"/>
      <c r="K100" s="102"/>
    </row>
    <row r="101" spans="7:11" ht="20.100000000000001" customHeight="1" x14ac:dyDescent="0.3">
      <c r="G101" s="102"/>
      <c r="H101" s="102"/>
      <c r="I101" s="102"/>
      <c r="J101" s="102"/>
      <c r="K101" s="102"/>
    </row>
    <row r="102" spans="7:11" ht="20.100000000000001" customHeight="1" x14ac:dyDescent="0.3">
      <c r="G102" s="102"/>
      <c r="H102" s="102"/>
      <c r="I102" s="102"/>
      <c r="J102" s="102"/>
      <c r="K102" s="102"/>
    </row>
    <row r="103" spans="7:11" ht="20.100000000000001" customHeight="1" x14ac:dyDescent="0.3">
      <c r="G103" s="102"/>
      <c r="H103" s="102"/>
      <c r="I103" s="102"/>
      <c r="J103" s="102"/>
      <c r="K103" s="102"/>
    </row>
    <row r="104" spans="7:11" ht="20.100000000000001" customHeight="1" x14ac:dyDescent="0.3">
      <c r="G104" s="102"/>
      <c r="H104" s="102"/>
      <c r="I104" s="102"/>
      <c r="J104" s="102"/>
      <c r="K104" s="102"/>
    </row>
    <row r="105" spans="7:11" ht="20.100000000000001" customHeight="1" x14ac:dyDescent="0.3">
      <c r="G105" s="102"/>
      <c r="H105" s="102"/>
      <c r="I105" s="102"/>
      <c r="J105" s="102"/>
      <c r="K105" s="102"/>
    </row>
    <row r="106" spans="7:11" ht="20.100000000000001" customHeight="1" x14ac:dyDescent="0.3">
      <c r="G106" s="102"/>
      <c r="H106" s="102"/>
      <c r="I106" s="102"/>
      <c r="J106" s="102"/>
      <c r="K106" s="102"/>
    </row>
    <row r="107" spans="7:11" ht="20.100000000000001" customHeight="1" x14ac:dyDescent="0.3">
      <c r="G107" s="102"/>
      <c r="H107" s="102"/>
      <c r="I107" s="102"/>
      <c r="J107" s="102"/>
      <c r="K107" s="102"/>
    </row>
    <row r="108" spans="7:11" ht="20.100000000000001" customHeight="1" x14ac:dyDescent="0.3">
      <c r="G108" s="102"/>
      <c r="H108" s="102"/>
      <c r="I108" s="102"/>
      <c r="J108" s="102"/>
      <c r="K108" s="102"/>
    </row>
    <row r="109" spans="7:11" ht="20.100000000000001" customHeight="1" x14ac:dyDescent="0.3">
      <c r="G109" s="102"/>
      <c r="H109" s="102"/>
      <c r="I109" s="102"/>
      <c r="J109" s="102"/>
      <c r="K109" s="102"/>
    </row>
    <row r="110" spans="7:11" ht="20.100000000000001" customHeight="1" x14ac:dyDescent="0.3">
      <c r="G110" s="102"/>
      <c r="H110" s="102"/>
      <c r="I110" s="102"/>
      <c r="J110" s="102"/>
      <c r="K110" s="102"/>
    </row>
    <row r="111" spans="7:11" ht="20.100000000000001" customHeight="1" x14ac:dyDescent="0.3">
      <c r="G111" s="102"/>
      <c r="H111" s="102"/>
      <c r="I111" s="102"/>
      <c r="J111" s="102"/>
      <c r="K111" s="102"/>
    </row>
    <row r="112" spans="7:11" ht="20.100000000000001" customHeight="1" x14ac:dyDescent="0.3">
      <c r="G112" s="102"/>
      <c r="H112" s="102"/>
      <c r="I112" s="102"/>
      <c r="J112" s="102"/>
      <c r="K112" s="102"/>
    </row>
    <row r="113" spans="7:11" ht="20.100000000000001" customHeight="1" x14ac:dyDescent="0.3">
      <c r="G113" s="102"/>
      <c r="H113" s="102"/>
      <c r="I113" s="102"/>
      <c r="J113" s="102"/>
      <c r="K113" s="102"/>
    </row>
    <row r="114" spans="7:11" ht="20.100000000000001" customHeight="1" x14ac:dyDescent="0.3">
      <c r="G114" s="102"/>
      <c r="H114" s="102"/>
      <c r="I114" s="102"/>
      <c r="J114" s="102"/>
      <c r="K114" s="102"/>
    </row>
    <row r="115" spans="7:11" ht="20.100000000000001" customHeight="1" x14ac:dyDescent="0.3">
      <c r="G115" s="102"/>
      <c r="H115" s="102"/>
      <c r="I115" s="102"/>
      <c r="J115" s="102"/>
      <c r="K115" s="102"/>
    </row>
    <row r="116" spans="7:11" ht="20.100000000000001" customHeight="1" x14ac:dyDescent="0.3">
      <c r="G116" s="102"/>
      <c r="H116" s="102"/>
      <c r="I116" s="102"/>
      <c r="J116" s="102"/>
      <c r="K116" s="102"/>
    </row>
    <row r="117" spans="7:11" ht="20.100000000000001" customHeight="1" x14ac:dyDescent="0.3">
      <c r="G117" s="102"/>
      <c r="H117" s="102"/>
      <c r="I117" s="102"/>
      <c r="J117" s="102"/>
      <c r="K117" s="102"/>
    </row>
    <row r="118" spans="7:11" ht="20.100000000000001" customHeight="1" x14ac:dyDescent="0.3">
      <c r="G118" s="102"/>
      <c r="H118" s="102"/>
      <c r="I118" s="102"/>
      <c r="J118" s="102"/>
      <c r="K118" s="102"/>
    </row>
    <row r="119" spans="7:11" ht="20.100000000000001" customHeight="1" x14ac:dyDescent="0.3">
      <c r="G119" s="102"/>
      <c r="H119" s="102"/>
      <c r="I119" s="102"/>
      <c r="J119" s="102"/>
      <c r="K119" s="102"/>
    </row>
    <row r="120" spans="7:11" ht="20.100000000000001" customHeight="1" x14ac:dyDescent="0.3">
      <c r="G120" s="102"/>
      <c r="H120" s="102"/>
      <c r="I120" s="102"/>
      <c r="J120" s="102"/>
      <c r="K120" s="102"/>
    </row>
    <row r="121" spans="7:11" ht="20.100000000000001" customHeight="1" x14ac:dyDescent="0.3">
      <c r="G121" s="102"/>
      <c r="H121" s="102"/>
      <c r="I121" s="102"/>
      <c r="J121" s="102"/>
      <c r="K121" s="102"/>
    </row>
    <row r="122" spans="7:11" ht="20.100000000000001" customHeight="1" x14ac:dyDescent="0.3">
      <c r="G122" s="102"/>
      <c r="H122" s="102"/>
      <c r="I122" s="102"/>
      <c r="J122" s="102"/>
      <c r="K122" s="102"/>
    </row>
    <row r="123" spans="7:11" ht="20.100000000000001" customHeight="1" x14ac:dyDescent="0.3">
      <c r="G123" s="102"/>
      <c r="H123" s="102"/>
      <c r="I123" s="102"/>
      <c r="J123" s="102"/>
      <c r="K123" s="102"/>
    </row>
    <row r="124" spans="7:11" ht="20.100000000000001" customHeight="1" x14ac:dyDescent="0.3">
      <c r="G124" s="102"/>
      <c r="H124" s="102"/>
      <c r="I124" s="102"/>
      <c r="J124" s="102"/>
      <c r="K124" s="102"/>
    </row>
    <row r="125" spans="7:11" ht="20.100000000000001" customHeight="1" x14ac:dyDescent="0.3">
      <c r="G125" s="102"/>
      <c r="H125" s="102"/>
      <c r="I125" s="102"/>
      <c r="J125" s="102"/>
      <c r="K125" s="102"/>
    </row>
    <row r="126" spans="7:11" ht="20.100000000000001" customHeight="1" x14ac:dyDescent="0.3">
      <c r="G126" s="102"/>
      <c r="H126" s="102"/>
      <c r="I126" s="102"/>
      <c r="J126" s="102"/>
      <c r="K126" s="102"/>
    </row>
    <row r="127" spans="7:11" ht="20.100000000000001" customHeight="1" x14ac:dyDescent="0.3">
      <c r="G127" s="102"/>
      <c r="H127" s="102"/>
      <c r="I127" s="102"/>
      <c r="J127" s="102"/>
      <c r="K127" s="102"/>
    </row>
    <row r="128" spans="7:11" ht="20.100000000000001" customHeight="1" x14ac:dyDescent="0.3">
      <c r="G128" s="102"/>
      <c r="H128" s="102"/>
      <c r="I128" s="102"/>
      <c r="J128" s="102"/>
      <c r="K128" s="102"/>
    </row>
    <row r="129" spans="7:11" ht="20.100000000000001" customHeight="1" x14ac:dyDescent="0.3">
      <c r="G129" s="102"/>
      <c r="H129" s="102"/>
      <c r="I129" s="102"/>
      <c r="J129" s="102"/>
      <c r="K129" s="102"/>
    </row>
    <row r="130" spans="7:11" ht="20.100000000000001" customHeight="1" x14ac:dyDescent="0.3">
      <c r="G130" s="102"/>
      <c r="H130" s="102"/>
      <c r="I130" s="102"/>
      <c r="J130" s="102"/>
      <c r="K130" s="102"/>
    </row>
    <row r="131" spans="7:11" ht="20.100000000000001" customHeight="1" x14ac:dyDescent="0.3">
      <c r="G131" s="102"/>
      <c r="H131" s="102"/>
      <c r="I131" s="102"/>
      <c r="J131" s="102"/>
      <c r="K131" s="102"/>
    </row>
    <row r="132" spans="7:11" ht="20.100000000000001" customHeight="1" x14ac:dyDescent="0.3">
      <c r="G132" s="102"/>
      <c r="H132" s="102"/>
      <c r="I132" s="102"/>
      <c r="J132" s="102"/>
      <c r="K132" s="102"/>
    </row>
    <row r="133" spans="7:11" ht="20.100000000000001" customHeight="1" x14ac:dyDescent="0.3">
      <c r="G133" s="102"/>
      <c r="H133" s="102"/>
      <c r="I133" s="102"/>
      <c r="J133" s="102"/>
      <c r="K133" s="102"/>
    </row>
    <row r="134" spans="7:11" ht="20.100000000000001" customHeight="1" x14ac:dyDescent="0.3">
      <c r="G134" s="102"/>
      <c r="H134" s="102"/>
      <c r="I134" s="102"/>
      <c r="J134" s="102"/>
      <c r="K134" s="102"/>
    </row>
    <row r="135" spans="7:11" ht="20.100000000000001" customHeight="1" x14ac:dyDescent="0.3">
      <c r="G135" s="102"/>
      <c r="H135" s="102"/>
      <c r="I135" s="102"/>
      <c r="J135" s="102"/>
      <c r="K135" s="102"/>
    </row>
    <row r="136" spans="7:11" ht="20.100000000000001" customHeight="1" x14ac:dyDescent="0.3">
      <c r="G136" s="102"/>
      <c r="H136" s="102"/>
      <c r="I136" s="102"/>
      <c r="J136" s="102"/>
      <c r="K136" s="102"/>
    </row>
    <row r="137" spans="7:11" ht="20.100000000000001" customHeight="1" x14ac:dyDescent="0.3">
      <c r="G137" s="102"/>
      <c r="H137" s="102"/>
      <c r="I137" s="102"/>
      <c r="J137" s="102"/>
      <c r="K137" s="102"/>
    </row>
    <row r="138" spans="7:11" ht="20.100000000000001" customHeight="1" x14ac:dyDescent="0.3">
      <c r="G138" s="102"/>
      <c r="H138" s="102"/>
      <c r="I138" s="102"/>
      <c r="J138" s="102"/>
      <c r="K138" s="102"/>
    </row>
    <row r="139" spans="7:11" ht="20.100000000000001" customHeight="1" x14ac:dyDescent="0.3">
      <c r="G139" s="102"/>
      <c r="H139" s="102"/>
      <c r="I139" s="102"/>
      <c r="J139" s="102"/>
      <c r="K139" s="102"/>
    </row>
    <row r="140" spans="7:11" ht="20.100000000000001" customHeight="1" x14ac:dyDescent="0.3">
      <c r="G140" s="102"/>
      <c r="H140" s="102"/>
      <c r="I140" s="102"/>
      <c r="J140" s="102"/>
      <c r="K140" s="102"/>
    </row>
    <row r="141" spans="7:11" ht="20.100000000000001" customHeight="1" x14ac:dyDescent="0.3">
      <c r="G141" s="102"/>
      <c r="H141" s="102"/>
      <c r="I141" s="102"/>
      <c r="J141" s="102"/>
      <c r="K141" s="102"/>
    </row>
    <row r="142" spans="7:11" ht="20.100000000000001" customHeight="1" x14ac:dyDescent="0.3">
      <c r="G142" s="102"/>
      <c r="H142" s="102"/>
      <c r="I142" s="102"/>
      <c r="J142" s="102"/>
      <c r="K142" s="102"/>
    </row>
    <row r="143" spans="7:11" ht="20.100000000000001" customHeight="1" x14ac:dyDescent="0.3">
      <c r="G143" s="102"/>
      <c r="H143" s="102"/>
      <c r="I143" s="102"/>
      <c r="J143" s="102"/>
      <c r="K143" s="102"/>
    </row>
    <row r="144" spans="7:11" ht="20.100000000000001" customHeight="1" x14ac:dyDescent="0.3">
      <c r="G144" s="102"/>
      <c r="H144" s="102"/>
      <c r="I144" s="102"/>
      <c r="J144" s="102"/>
      <c r="K144" s="102"/>
    </row>
    <row r="145" spans="7:11" ht="20.100000000000001" customHeight="1" x14ac:dyDescent="0.3">
      <c r="G145" s="102"/>
      <c r="H145" s="102"/>
      <c r="I145" s="102"/>
      <c r="J145" s="102"/>
      <c r="K145" s="102"/>
    </row>
    <row r="146" spans="7:11" ht="20.100000000000001" customHeight="1" x14ac:dyDescent="0.3">
      <c r="G146" s="102"/>
      <c r="H146" s="102"/>
      <c r="I146" s="102"/>
      <c r="J146" s="102"/>
      <c r="K146" s="102"/>
    </row>
    <row r="147" spans="7:11" ht="20.100000000000001" customHeight="1" x14ac:dyDescent="0.3">
      <c r="G147" s="102"/>
      <c r="H147" s="102"/>
      <c r="I147" s="102"/>
      <c r="J147" s="102"/>
      <c r="K147" s="102"/>
    </row>
    <row r="148" spans="7:11" ht="20.100000000000001" customHeight="1" x14ac:dyDescent="0.3">
      <c r="G148" s="102"/>
      <c r="H148" s="102"/>
      <c r="I148" s="102"/>
      <c r="J148" s="102"/>
      <c r="K148" s="102"/>
    </row>
    <row r="149" spans="7:11" ht="20.100000000000001" customHeight="1" x14ac:dyDescent="0.3">
      <c r="G149" s="102"/>
      <c r="H149" s="102"/>
      <c r="I149" s="102"/>
      <c r="J149" s="102"/>
      <c r="K149" s="102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1" bottom="0" header="0" footer="0.1968503937007874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dcterms:created xsi:type="dcterms:W3CDTF">2024-06-21T08:22:32Z</dcterms:created>
  <dcterms:modified xsi:type="dcterms:W3CDTF">2024-06-21T08:25:35Z</dcterms:modified>
</cp:coreProperties>
</file>