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30" tabRatio="563" firstSheet="1" activeTab="1"/>
  </bookViews>
  <sheets>
    <sheet name="sdp iul-dec 2016 ro" sheetId="1" state="hidden" r:id="rId1"/>
    <sheet name="sdp 2022 lunar ro " sheetId="2" r:id="rId2"/>
  </sheets>
  <definedNames>
    <definedName name="_xlnm.Print_Area" localSheetId="1">'sdp 2022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<sst xmlns="http://schemas.openxmlformats.org/spreadsheetml/2006/main" count="108" uniqueCount="92">
  <si>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</si>
  <si>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</si>
  <si>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</si>
  <si>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</si>
  <si>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</si>
  <si>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</si>
  <si>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</si>
  <si>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</si>
  <si>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</si>
  <si>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</si>
  <si>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</si>
  <si>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</si>
  <si>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</si>
  <si>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</si>
  <si>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</si>
  <si>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</si>
  <si>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</si>
  <si>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</si>
  <si>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</si>
  <si>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</si>
  <si>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</si>
  <si>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</si>
  <si>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</si>
  <si>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</si>
  <si>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</si>
  <si>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</si>
  <si>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</si>
  <si>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</si>
  <si>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</si>
  <si>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</si>
  <si>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</si>
  <si>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</si>
  <si>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</si>
  <si>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</si>
  <si>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</si>
  <si>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</si>
  <si>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</si>
  <si>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</si>
  <si>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</si>
  <si>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</si>
  <si>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</si>
  <si>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</si>
  <si>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</si>
  <si>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</si>
  <si>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</si>
  <si>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</si>
  <si>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</si>
  <si>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</si>
  <si>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</si>
  <si>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</si>
  <si>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</si>
  <si>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</si>
  <si>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</si>
  <si>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</si>
  <si>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</si>
  <si>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</si>
  <si>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</si>
  <si>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</si>
  <si>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</si>
  <si>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</si>
  <si>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</si>
  <si>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</si>
  <si>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</si>
  <si>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</si>
  <si>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</si>
  <si>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</si>
  <si>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</si>
  <si>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</si>
  <si>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</si>
  <si>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</si>
  <si>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</si>
  <si>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</si>
  <si>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</si>
  <si>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</si>
  <si>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</si>
  <si>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</si>
  <si>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</si>
  <si>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</si>
  <si>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</si>
  <si>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</si>
  <si>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</si>
  <si>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</si>
  <si>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</si>
  <si>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</si>
  <si>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</si>
  <si>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II. Serviciul datoriei publice guvernamentale externe**)</t>
  </si>
  <si>
    <t xml:space="preserve">  - dobânzi și comisioane</t>
  </si>
  <si>
    <t xml:space="preserve">   - dobânzi și comisioane</t>
  </si>
  <si>
    <t>Serviciul datoriei publice guvernamentale*)</t>
  </si>
  <si>
    <t>Total  2022</t>
  </si>
  <si>
    <t xml:space="preserve"> *) după piața de emisiune; proiecție pe baza datoriei contractate la data de 31.12.2022</t>
  </si>
  <si>
    <t>**) curs de schimb valutar mediu Ron/Eur pt anul 2022, conform CNSP Prognoza  ianuarie 2023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</si>
</sst>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  <numFmt numFmtId="188" formatCode="0.0000"/>
    <numFmt numFmtId="189" formatCode="#,##0.00000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7" fillId="0" borderId="10" xfId="0" applyNumberFormat="1" applyFont="1" applyFill="1" applyBorder="1" applyAlignment="1">
      <alignment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2" xfId="0" applyNumberFormat="1" applyFont="1" applyBorder="1" applyAlignment="1">
      <alignment/>
    </xf>
    <xf numFmtId="179" fontId="3" fillId="0" borderId="13" xfId="0" applyNumberFormat="1" applyFont="1" applyBorder="1" applyAlignment="1">
      <alignment/>
    </xf>
    <xf numFmtId="0" fontId="10" fillId="0" borderId="10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4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185" fontId="5" fillId="34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left" vertical="top" wrapText="1"/>
    </xf>
    <xf numFmtId="179" fontId="5" fillId="0" borderId="18" xfId="0" applyNumberFormat="1" applyFont="1" applyBorder="1" applyAlignment="1">
      <alignment/>
    </xf>
    <xf numFmtId="179" fontId="5" fillId="0" borderId="19" xfId="0" applyNumberFormat="1" applyFont="1" applyFill="1" applyBorder="1" applyAlignment="1">
      <alignment/>
    </xf>
    <xf numFmtId="179" fontId="5" fillId="0" borderId="19" xfId="0" applyNumberFormat="1" applyFont="1" applyBorder="1" applyAlignment="1">
      <alignment/>
    </xf>
    <xf numFmtId="0" fontId="5" fillId="35" borderId="20" xfId="0" applyNumberFormat="1" applyFont="1" applyFill="1" applyBorder="1" applyAlignment="1">
      <alignment horizontal="right" vertical="center" wrapText="1"/>
    </xf>
    <xf numFmtId="179" fontId="5" fillId="35" borderId="21" xfId="0" applyNumberFormat="1" applyFont="1" applyFill="1" applyBorder="1" applyAlignment="1">
      <alignment/>
    </xf>
    <xf numFmtId="179" fontId="3" fillId="36" borderId="13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left" vertical="top" wrapText="1"/>
    </xf>
    <xf numFmtId="179" fontId="3" fillId="35" borderId="13" xfId="0" applyNumberFormat="1" applyFont="1" applyFill="1" applyBorder="1" applyAlignment="1">
      <alignment/>
    </xf>
    <xf numFmtId="0" fontId="3" fillId="0" borderId="22" xfId="0" applyNumberFormat="1" applyFont="1" applyBorder="1" applyAlignment="1">
      <alignment horizontal="left" vertical="top" wrapText="1"/>
    </xf>
    <xf numFmtId="179" fontId="3" fillId="0" borderId="23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24" xfId="0" applyNumberFormat="1" applyFont="1" applyFill="1" applyBorder="1" applyAlignment="1">
      <alignment horizontal="left" vertical="center" wrapText="1"/>
    </xf>
    <xf numFmtId="179" fontId="5" fillId="0" borderId="25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left" vertical="center" wrapText="1"/>
    </xf>
    <xf numFmtId="179" fontId="8" fillId="0" borderId="16" xfId="0" applyNumberFormat="1" applyFont="1" applyBorder="1" applyAlignment="1">
      <alignment horizontal="center" vertical="center"/>
    </xf>
    <xf numFmtId="179" fontId="8" fillId="0" borderId="16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/>
    </xf>
    <xf numFmtId="179" fontId="61" fillId="0" borderId="13" xfId="0" applyNumberFormat="1" applyFont="1" applyFill="1" applyBorder="1" applyAlignment="1">
      <alignment/>
    </xf>
    <xf numFmtId="0" fontId="8" fillId="35" borderId="15" xfId="0" applyNumberFormat="1" applyFont="1" applyFill="1" applyBorder="1" applyAlignment="1">
      <alignment horizontal="left" vertical="top" wrapText="1"/>
    </xf>
    <xf numFmtId="179" fontId="8" fillId="35" borderId="26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 horizontal="left" vertical="center" wrapText="1"/>
    </xf>
    <xf numFmtId="179" fontId="5" fillId="0" borderId="27" xfId="0" applyNumberFormat="1" applyFont="1" applyBorder="1" applyAlignment="1">
      <alignment/>
    </xf>
    <xf numFmtId="179" fontId="62" fillId="0" borderId="19" xfId="0" applyNumberFormat="1" applyFont="1" applyFill="1" applyBorder="1" applyAlignment="1">
      <alignment/>
    </xf>
    <xf numFmtId="179" fontId="5" fillId="36" borderId="19" xfId="0" applyNumberFormat="1" applyFont="1" applyFill="1" applyBorder="1" applyAlignment="1">
      <alignment/>
    </xf>
    <xf numFmtId="179" fontId="8" fillId="0" borderId="25" xfId="0" applyNumberFormat="1" applyFont="1" applyBorder="1" applyAlignment="1">
      <alignment/>
    </xf>
    <xf numFmtId="179" fontId="9" fillId="0" borderId="16" xfId="0" applyNumberFormat="1" applyFont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28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16" xfId="0" applyNumberFormat="1" applyFont="1" applyFill="1" applyBorder="1" applyAlignment="1">
      <alignment horizontal="center" vertical="center" wrapText="1"/>
    </xf>
    <xf numFmtId="185" fontId="5" fillId="34" borderId="26" xfId="0" applyNumberFormat="1" applyFont="1" applyFill="1" applyBorder="1" applyAlignment="1">
      <alignment horizontal="center" vertical="center" wrapText="1"/>
    </xf>
    <xf numFmtId="185" fontId="5" fillId="34" borderId="29" xfId="0" applyNumberFormat="1" applyFont="1" applyFill="1" applyBorder="1" applyAlignment="1">
      <alignment horizontal="center" vertical="center" wrapText="1"/>
    </xf>
    <xf numFmtId="179" fontId="5" fillId="0" borderId="30" xfId="0" applyNumberFormat="1" applyFont="1" applyBorder="1" applyAlignment="1">
      <alignment/>
    </xf>
    <xf numFmtId="179" fontId="5" fillId="0" borderId="31" xfId="0" applyNumberFormat="1" applyFont="1" applyBorder="1" applyAlignment="1">
      <alignment/>
    </xf>
    <xf numFmtId="179" fontId="5" fillId="35" borderId="32" xfId="0" applyNumberFormat="1" applyFont="1" applyFill="1" applyBorder="1" applyAlignment="1">
      <alignment/>
    </xf>
    <xf numFmtId="179" fontId="5" fillId="35" borderId="33" xfId="0" applyNumberFormat="1" applyFont="1" applyFill="1" applyBorder="1" applyAlignment="1">
      <alignment/>
    </xf>
    <xf numFmtId="179" fontId="3" fillId="0" borderId="31" xfId="0" applyNumberFormat="1" applyFont="1" applyBorder="1" applyAlignment="1">
      <alignment/>
    </xf>
    <xf numFmtId="179" fontId="3" fillId="35" borderId="14" xfId="0" applyNumberFormat="1" applyFont="1" applyFill="1" applyBorder="1" applyAlignment="1">
      <alignment/>
    </xf>
    <xf numFmtId="179" fontId="3" fillId="35" borderId="31" xfId="0" applyNumberFormat="1" applyFont="1" applyFill="1" applyBorder="1" applyAlignment="1">
      <alignment/>
    </xf>
    <xf numFmtId="179" fontId="3" fillId="0" borderId="34" xfId="0" applyNumberFormat="1" applyFont="1" applyBorder="1" applyAlignment="1">
      <alignment/>
    </xf>
    <xf numFmtId="179" fontId="3" fillId="0" borderId="35" xfId="0" applyNumberFormat="1" applyFont="1" applyBorder="1" applyAlignment="1">
      <alignment/>
    </xf>
    <xf numFmtId="179" fontId="5" fillId="0" borderId="36" xfId="0" applyNumberFormat="1" applyFont="1" applyBorder="1" applyAlignment="1">
      <alignment horizontal="center" vertical="center"/>
    </xf>
    <xf numFmtId="179" fontId="5" fillId="0" borderId="37" xfId="0" applyNumberFormat="1" applyFont="1" applyBorder="1" applyAlignment="1">
      <alignment horizontal="center" vertical="center"/>
    </xf>
    <xf numFmtId="179" fontId="8" fillId="0" borderId="36" xfId="0" applyNumberFormat="1" applyFont="1" applyFill="1" applyBorder="1" applyAlignment="1">
      <alignment horizontal="center" vertical="center"/>
    </xf>
    <xf numFmtId="179" fontId="8" fillId="0" borderId="37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3" fillId="0" borderId="31" xfId="0" applyNumberFormat="1" applyFont="1" applyFill="1" applyBorder="1" applyAlignment="1">
      <alignment/>
    </xf>
    <xf numFmtId="179" fontId="61" fillId="0" borderId="14" xfId="0" applyNumberFormat="1" applyFont="1" applyFill="1" applyBorder="1" applyAlignment="1">
      <alignment/>
    </xf>
    <xf numFmtId="179" fontId="61" fillId="0" borderId="31" xfId="0" applyNumberFormat="1" applyFont="1" applyFill="1" applyBorder="1" applyAlignment="1">
      <alignment/>
    </xf>
    <xf numFmtId="179" fontId="8" fillId="35" borderId="36" xfId="0" applyNumberFormat="1" applyFont="1" applyFill="1" applyBorder="1" applyAlignment="1">
      <alignment/>
    </xf>
    <xf numFmtId="179" fontId="8" fillId="35" borderId="37" xfId="0" applyNumberFormat="1" applyFont="1" applyFill="1" applyBorder="1" applyAlignment="1">
      <alignment/>
    </xf>
    <xf numFmtId="179" fontId="5" fillId="0" borderId="38" xfId="0" applyNumberFormat="1" applyFont="1" applyBorder="1" applyAlignment="1">
      <alignment/>
    </xf>
    <xf numFmtId="179" fontId="8" fillId="0" borderId="16" xfId="0" applyNumberFormat="1" applyFont="1" applyBorder="1" applyAlignment="1">
      <alignment/>
    </xf>
    <xf numFmtId="179" fontId="9" fillId="0" borderId="36" xfId="0" applyNumberFormat="1" applyFont="1" applyBorder="1" applyAlignment="1">
      <alignment/>
    </xf>
    <xf numFmtId="179" fontId="9" fillId="0" borderId="37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4" fontId="11" fillId="37" borderId="39" xfId="0" applyNumberFormat="1" applyFont="1" applyFill="1" applyBorder="1" applyAlignment="1">
      <alignment vertical="center"/>
    </xf>
    <xf numFmtId="4" fontId="10" fillId="37" borderId="29" xfId="0" applyNumberFormat="1" applyFont="1" applyFill="1" applyBorder="1" applyAlignment="1">
      <alignment/>
    </xf>
    <xf numFmtId="4" fontId="6" fillId="37" borderId="40" xfId="0" applyNumberFormat="1" applyFont="1" applyFill="1" applyBorder="1" applyAlignment="1">
      <alignment/>
    </xf>
    <xf numFmtId="4" fontId="10" fillId="37" borderId="40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10" fillId="37" borderId="0" xfId="0" applyFont="1" applyFill="1" applyAlignment="1">
      <alignment/>
    </xf>
    <xf numFmtId="0" fontId="11" fillId="37" borderId="0" xfId="0" applyFont="1" applyFill="1" applyAlignment="1">
      <alignment horizontal="right"/>
    </xf>
    <xf numFmtId="0" fontId="6" fillId="38" borderId="41" xfId="0" applyNumberFormat="1" applyFont="1" applyFill="1" applyBorder="1" applyAlignment="1">
      <alignment horizontal="center" vertical="center" wrapText="1"/>
    </xf>
    <xf numFmtId="0" fontId="6" fillId="38" borderId="42" xfId="0" applyNumberFormat="1" applyFont="1" applyFill="1" applyBorder="1" applyAlignment="1">
      <alignment horizontal="center" vertical="center" wrapText="1"/>
    </xf>
    <xf numFmtId="0" fontId="10" fillId="38" borderId="42" xfId="0" applyNumberFormat="1" applyFont="1" applyFill="1" applyBorder="1" applyAlignment="1">
      <alignment horizontal="center" vertical="center" wrapText="1"/>
    </xf>
    <xf numFmtId="0" fontId="10" fillId="38" borderId="43" xfId="0" applyNumberFormat="1" applyFont="1" applyFill="1" applyBorder="1" applyAlignment="1">
      <alignment horizontal="center" vertical="center" wrapText="1"/>
    </xf>
    <xf numFmtId="0" fontId="3" fillId="37" borderId="0" xfId="0" applyFont="1" applyFill="1" applyAlignment="1">
      <alignment/>
    </xf>
    <xf numFmtId="0" fontId="6" fillId="37" borderId="44" xfId="0" applyNumberFormat="1" applyFont="1" applyFill="1" applyBorder="1" applyAlignment="1">
      <alignment horizontal="left" vertical="center" wrapText="1"/>
    </xf>
    <xf numFmtId="4" fontId="6" fillId="37" borderId="39" xfId="0" applyNumberFormat="1" applyFont="1" applyFill="1" applyBorder="1" applyAlignment="1">
      <alignment vertical="center"/>
    </xf>
    <xf numFmtId="4" fontId="11" fillId="37" borderId="45" xfId="0" applyNumberFormat="1" applyFont="1" applyFill="1" applyBorder="1" applyAlignment="1">
      <alignment vertical="center"/>
    </xf>
    <xf numFmtId="0" fontId="7" fillId="37" borderId="46" xfId="0" applyNumberFormat="1" applyFont="1" applyFill="1" applyBorder="1" applyAlignment="1">
      <alignment vertical="top" wrapText="1"/>
    </xf>
    <xf numFmtId="4" fontId="6" fillId="37" borderId="29" xfId="0" applyNumberFormat="1" applyFont="1" applyFill="1" applyBorder="1" applyAlignment="1">
      <alignment/>
    </xf>
    <xf numFmtId="4" fontId="10" fillId="37" borderId="47" xfId="0" applyNumberFormat="1" applyFont="1" applyFill="1" applyBorder="1" applyAlignment="1">
      <alignment/>
    </xf>
    <xf numFmtId="0" fontId="10" fillId="37" borderId="46" xfId="0" applyNumberFormat="1" applyFont="1" applyFill="1" applyBorder="1" applyAlignment="1">
      <alignment horizontal="left" vertical="top" wrapText="1"/>
    </xf>
    <xf numFmtId="0" fontId="10" fillId="37" borderId="48" xfId="0" applyNumberFormat="1" applyFont="1" applyFill="1" applyBorder="1" applyAlignment="1">
      <alignment horizontal="left" vertical="top" wrapText="1"/>
    </xf>
    <xf numFmtId="0" fontId="6" fillId="37" borderId="41" xfId="0" applyNumberFormat="1" applyFont="1" applyFill="1" applyBorder="1" applyAlignment="1">
      <alignment horizontal="left" vertical="center" wrapText="1"/>
    </xf>
    <xf numFmtId="4" fontId="6" fillId="37" borderId="42" xfId="0" applyNumberFormat="1" applyFont="1" applyFill="1" applyBorder="1" applyAlignment="1">
      <alignment horizontal="right" vertical="center"/>
    </xf>
    <xf numFmtId="4" fontId="6" fillId="37" borderId="43" xfId="0" applyNumberFormat="1" applyFont="1" applyFill="1" applyBorder="1" applyAlignment="1">
      <alignment horizontal="right" vertical="center"/>
    </xf>
    <xf numFmtId="0" fontId="7" fillId="37" borderId="44" xfId="0" applyNumberFormat="1" applyFont="1" applyFill="1" applyBorder="1" applyAlignment="1">
      <alignment vertical="top" wrapText="1"/>
    </xf>
    <xf numFmtId="4" fontId="6" fillId="37" borderId="39" xfId="0" applyNumberFormat="1" applyFont="1" applyFill="1" applyBorder="1" applyAlignment="1">
      <alignment/>
    </xf>
    <xf numFmtId="4" fontId="10" fillId="37" borderId="39" xfId="0" applyNumberFormat="1" applyFont="1" applyFill="1" applyBorder="1" applyAlignment="1">
      <alignment/>
    </xf>
    <xf numFmtId="180" fontId="10" fillId="37" borderId="39" xfId="0" applyNumberFormat="1" applyFont="1" applyFill="1" applyBorder="1" applyAlignment="1">
      <alignment/>
    </xf>
    <xf numFmtId="180" fontId="10" fillId="37" borderId="22" xfId="0" applyNumberFormat="1" applyFont="1" applyFill="1" applyBorder="1" applyAlignment="1">
      <alignment/>
    </xf>
    <xf numFmtId="180" fontId="10" fillId="37" borderId="45" xfId="0" applyNumberFormat="1" applyFont="1" applyFill="1" applyBorder="1" applyAlignment="1">
      <alignment/>
    </xf>
    <xf numFmtId="4" fontId="6" fillId="37" borderId="42" xfId="0" applyNumberFormat="1" applyFont="1" applyFill="1" applyBorder="1" applyAlignment="1">
      <alignment/>
    </xf>
    <xf numFmtId="4" fontId="6" fillId="37" borderId="43" xfId="0" applyNumberFormat="1" applyFont="1" applyFill="1" applyBorder="1" applyAlignment="1">
      <alignment/>
    </xf>
    <xf numFmtId="4" fontId="10" fillId="37" borderId="22" xfId="0" applyNumberFormat="1" applyFont="1" applyFill="1" applyBorder="1" applyAlignment="1">
      <alignment/>
    </xf>
    <xf numFmtId="4" fontId="10" fillId="37" borderId="45" xfId="0" applyNumberFormat="1" applyFont="1" applyFill="1" applyBorder="1" applyAlignment="1">
      <alignment/>
    </xf>
    <xf numFmtId="0" fontId="10" fillId="37" borderId="49" xfId="0" applyNumberFormat="1" applyFont="1" applyFill="1" applyBorder="1" applyAlignment="1">
      <alignment horizontal="left" vertical="top" wrapText="1"/>
    </xf>
    <xf numFmtId="4" fontId="10" fillId="37" borderId="50" xfId="0" applyNumberFormat="1" applyFont="1" applyFill="1" applyBorder="1" applyAlignment="1">
      <alignment/>
    </xf>
    <xf numFmtId="0" fontId="37" fillId="37" borderId="51" xfId="0" applyFont="1" applyFill="1" applyBorder="1" applyAlignment="1">
      <alignment horizontal="left" wrapText="1"/>
    </xf>
    <xf numFmtId="0" fontId="37" fillId="37" borderId="0" xfId="0" applyFont="1" applyFill="1" applyBorder="1" applyAlignment="1">
      <alignment/>
    </xf>
    <xf numFmtId="0" fontId="7" fillId="37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56559114"/>
        <c:axId val="39269979"/>
      </c:barChart>
      <c:catAx>
        <c:axId val="5655911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69979"/>
        <c:crossesAt val="0"/>
        <c:auto val="1"/>
        <c:lblOffset val="100"/>
        <c:tickLblSkip val="1"/>
        <c:noMultiLvlLbl val="0"/>
      </c:catAx>
      <c:valAx>
        <c:axId val="392699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59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3:14" ht="12.75">
      <c r="C2" s="3"/>
      <c r="D2" s="7"/>
      <c r="J2" s="3"/>
      <c r="K2" s="7"/>
      <c r="N2" s="69" t="s">
        <v>1</v>
      </c>
    </row>
    <row r="3" spans="1:14" s="4" customFormat="1" ht="45.75" customHeight="1">
      <c r="A3" s="35" t="s">
        <v>2</v>
      </c>
      <c r="B3" s="36" t="s">
        <v>3</v>
      </c>
      <c r="C3" s="37">
        <v>42370</v>
      </c>
      <c r="D3" s="37">
        <v>42401</v>
      </c>
      <c r="E3" s="37">
        <v>42430</v>
      </c>
      <c r="F3" s="37">
        <v>42461</v>
      </c>
      <c r="G3" s="37">
        <v>42491</v>
      </c>
      <c r="H3" s="37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8" t="s">
        <v>10</v>
      </c>
      <c r="B4" s="39" t="e">
        <f aca="true" t="shared" si="0" ref="B4:N4">SUM(B7,B9)</f>
        <v>#REF!</v>
      </c>
      <c r="C4" s="40" t="e">
        <f t="shared" si="0"/>
        <v>#REF!</v>
      </c>
      <c r="D4" s="40" t="e">
        <f t="shared" si="0"/>
        <v>#REF!</v>
      </c>
      <c r="E4" s="40" t="e">
        <f t="shared" si="0"/>
        <v>#REF!</v>
      </c>
      <c r="F4" s="41" t="e">
        <f t="shared" si="0"/>
        <v>#REF!</v>
      </c>
      <c r="G4" s="41" t="e">
        <f t="shared" si="0"/>
        <v>#REF!</v>
      </c>
      <c r="H4" s="41" t="e">
        <f t="shared" si="0"/>
        <v>#REF!</v>
      </c>
      <c r="I4" s="41" t="e">
        <f t="shared" si="0"/>
        <v>#REF!</v>
      </c>
      <c r="J4" s="41" t="e">
        <f t="shared" si="0"/>
        <v>#REF!</v>
      </c>
      <c r="K4" s="41" t="e">
        <f t="shared" si="0"/>
        <v>#REF!</v>
      </c>
      <c r="L4" s="41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2" t="s">
        <v>11</v>
      </c>
      <c r="B5" s="43" t="e">
        <f aca="true" t="shared" si="1" ref="B5:N5">B27+B24</f>
        <v>#REF!</v>
      </c>
      <c r="C5" s="43" t="e">
        <f t="shared" si="1"/>
        <v>#REF!</v>
      </c>
      <c r="D5" s="43" t="e">
        <f t="shared" si="1"/>
        <v>#REF!</v>
      </c>
      <c r="E5" s="43" t="e">
        <f t="shared" si="1"/>
        <v>#REF!</v>
      </c>
      <c r="F5" s="43" t="e">
        <f t="shared" si="1"/>
        <v>#REF!</v>
      </c>
      <c r="G5" s="43" t="e">
        <f t="shared" si="1"/>
        <v>#REF!</v>
      </c>
      <c r="H5" s="43" t="e">
        <f t="shared" si="1"/>
        <v>#REF!</v>
      </c>
      <c r="I5" s="43" t="e">
        <f t="shared" si="1"/>
        <v>#REF!</v>
      </c>
      <c r="J5" s="43" t="e">
        <f t="shared" si="1"/>
        <v>#REF!</v>
      </c>
      <c r="K5" s="43" t="e">
        <f t="shared" si="1"/>
        <v>#REF!</v>
      </c>
      <c r="L5" s="43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8" t="s">
        <v>12</v>
      </c>
      <c r="B6" s="12"/>
      <c r="C6" s="13"/>
      <c r="D6" s="13"/>
      <c r="E6" s="44"/>
      <c r="F6" s="13"/>
      <c r="G6" s="13"/>
      <c r="H6" s="13"/>
      <c r="I6" s="13"/>
      <c r="J6" s="13"/>
      <c r="K6" s="13"/>
      <c r="L6" s="13"/>
      <c r="M6" s="21"/>
      <c r="N6" s="77"/>
    </row>
    <row r="7" spans="1:14" s="4" customFormat="1" ht="14.25">
      <c r="A7" s="9" t="s">
        <v>13</v>
      </c>
      <c r="B7" s="12" t="e">
        <f aca="true" t="shared" si="2" ref="B7:N7">B19+B30*B14</f>
        <v>#REF!</v>
      </c>
      <c r="C7" s="12" t="e">
        <f t="shared" si="2"/>
        <v>#REF!</v>
      </c>
      <c r="D7" s="12" t="e">
        <f t="shared" si="2"/>
        <v>#REF!</v>
      </c>
      <c r="E7" s="12" t="e">
        <f t="shared" si="2"/>
        <v>#REF!</v>
      </c>
      <c r="F7" s="12" t="e">
        <f t="shared" si="2"/>
        <v>#REF!</v>
      </c>
      <c r="G7" s="12" t="e">
        <f t="shared" si="2"/>
        <v>#REF!</v>
      </c>
      <c r="H7" s="12" t="e">
        <f t="shared" si="2"/>
        <v>#REF!</v>
      </c>
      <c r="I7" s="12" t="e">
        <f t="shared" si="2"/>
        <v>#REF!</v>
      </c>
      <c r="J7" s="12" t="e">
        <f t="shared" si="2"/>
        <v>#REF!</v>
      </c>
      <c r="K7" s="12" t="e">
        <f t="shared" si="2"/>
        <v>#REF!</v>
      </c>
      <c r="L7" s="12" t="e">
        <f t="shared" si="2"/>
        <v>#REF!</v>
      </c>
      <c r="M7" s="21" t="e">
        <f t="shared" si="2"/>
        <v>#REF!</v>
      </c>
      <c r="N7" s="77" t="e">
        <f t="shared" si="2"/>
        <v>#REF!</v>
      </c>
    </row>
    <row r="8" spans="1:14" s="4" customFormat="1" ht="14.25">
      <c r="A8" s="45" t="s">
        <v>14</v>
      </c>
      <c r="B8" s="46" t="e">
        <f aca="true" t="shared" si="3" ref="B8:N8">B7/B14</f>
        <v>#REF!</v>
      </c>
      <c r="C8" s="46" t="e">
        <f t="shared" si="3"/>
        <v>#REF!</v>
      </c>
      <c r="D8" s="46" t="e">
        <f t="shared" si="3"/>
        <v>#REF!</v>
      </c>
      <c r="E8" s="46" t="e">
        <f t="shared" si="3"/>
        <v>#REF!</v>
      </c>
      <c r="F8" s="46" t="e">
        <f t="shared" si="3"/>
        <v>#REF!</v>
      </c>
      <c r="G8" s="46" t="e">
        <f t="shared" si="3"/>
        <v>#REF!</v>
      </c>
      <c r="H8" s="46" t="e">
        <f t="shared" si="3"/>
        <v>#REF!</v>
      </c>
      <c r="I8" s="46" t="e">
        <f t="shared" si="3"/>
        <v>#REF!</v>
      </c>
      <c r="J8" s="46" t="e">
        <f t="shared" si="3"/>
        <v>#REF!</v>
      </c>
      <c r="K8" s="46" t="e">
        <f t="shared" si="3"/>
        <v>#REF!</v>
      </c>
      <c r="L8" s="46" t="e">
        <f t="shared" si="3"/>
        <v>#REF!</v>
      </c>
      <c r="M8" s="78" t="e">
        <f t="shared" si="3"/>
        <v>#REF!</v>
      </c>
      <c r="N8" s="79" t="e">
        <f t="shared" si="3"/>
        <v>#REF!</v>
      </c>
    </row>
    <row r="9" spans="1:14" s="4" customFormat="1" ht="14.25">
      <c r="A9" s="9" t="s">
        <v>15</v>
      </c>
      <c r="B9" s="12" t="e">
        <f aca="true" t="shared" si="4" ref="B9:N9">B20+B31*B14</f>
        <v>#REF!</v>
      </c>
      <c r="C9" s="12" t="e">
        <f t="shared" si="4"/>
        <v>#REF!</v>
      </c>
      <c r="D9" s="12" t="e">
        <f t="shared" si="4"/>
        <v>#REF!</v>
      </c>
      <c r="E9" s="12" t="e">
        <f t="shared" si="4"/>
        <v>#REF!</v>
      </c>
      <c r="F9" s="12" t="e">
        <f t="shared" si="4"/>
        <v>#REF!</v>
      </c>
      <c r="G9" s="12" t="e">
        <f t="shared" si="4"/>
        <v>#REF!</v>
      </c>
      <c r="H9" s="12" t="e">
        <f t="shared" si="4"/>
        <v>#REF!</v>
      </c>
      <c r="I9" s="12" t="e">
        <f t="shared" si="4"/>
        <v>#REF!</v>
      </c>
      <c r="J9" s="12" t="e">
        <f t="shared" si="4"/>
        <v>#REF!</v>
      </c>
      <c r="K9" s="12" t="e">
        <f t="shared" si="4"/>
        <v>#REF!</v>
      </c>
      <c r="L9" s="12" t="e">
        <f t="shared" si="4"/>
        <v>#REF!</v>
      </c>
      <c r="M9" s="21" t="e">
        <f t="shared" si="4"/>
        <v>#REF!</v>
      </c>
      <c r="N9" s="77" t="e">
        <f t="shared" si="4"/>
        <v>#REF!</v>
      </c>
    </row>
    <row r="10" spans="1:14" s="4" customFormat="1" ht="14.25">
      <c r="A10" s="45" t="s">
        <v>14</v>
      </c>
      <c r="B10" s="46" t="e">
        <f aca="true" t="shared" si="5" ref="B10:N10">B9/B14</f>
        <v>#REF!</v>
      </c>
      <c r="C10" s="46" t="e">
        <f t="shared" si="5"/>
        <v>#REF!</v>
      </c>
      <c r="D10" s="46" t="e">
        <f t="shared" si="5"/>
        <v>#REF!</v>
      </c>
      <c r="E10" s="46" t="e">
        <f t="shared" si="5"/>
        <v>#REF!</v>
      </c>
      <c r="F10" s="46" t="e">
        <f t="shared" si="5"/>
        <v>#REF!</v>
      </c>
      <c r="G10" s="46" t="e">
        <f t="shared" si="5"/>
        <v>#REF!</v>
      </c>
      <c r="H10" s="46" t="e">
        <f t="shared" si="5"/>
        <v>#REF!</v>
      </c>
      <c r="I10" s="46" t="e">
        <f t="shared" si="5"/>
        <v>#REF!</v>
      </c>
      <c r="J10" s="46" t="e">
        <f t="shared" si="5"/>
        <v>#REF!</v>
      </c>
      <c r="K10" s="46" t="e">
        <f t="shared" si="5"/>
        <v>#REF!</v>
      </c>
      <c r="L10" s="46" t="e">
        <f t="shared" si="5"/>
        <v>#REF!</v>
      </c>
      <c r="M10" s="78" t="e">
        <f t="shared" si="5"/>
        <v>#REF!</v>
      </c>
      <c r="N10" s="79" t="e">
        <f t="shared" si="5"/>
        <v>#REF!</v>
      </c>
    </row>
    <row r="11" spans="1:14" s="4" customFormat="1" ht="15">
      <c r="A11" s="8" t="s">
        <v>12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1"/>
      <c r="N11" s="77"/>
    </row>
    <row r="12" spans="1:14" s="4" customFormat="1" ht="28.5">
      <c r="A12" s="10" t="s">
        <v>16</v>
      </c>
      <c r="B12" s="12" t="e">
        <f>B22+B33*B14</f>
        <v>#REF!</v>
      </c>
      <c r="C12" s="12" t="e">
        <f aca="true" t="shared" si="6" ref="C12:N12">C22+C33*C14</f>
        <v>#REF!</v>
      </c>
      <c r="D12" s="12" t="e">
        <f t="shared" si="6"/>
        <v>#REF!</v>
      </c>
      <c r="E12" s="12" t="e">
        <f t="shared" si="6"/>
        <v>#REF!</v>
      </c>
      <c r="F12" s="12" t="e">
        <f t="shared" si="6"/>
        <v>#REF!</v>
      </c>
      <c r="G12" s="12" t="e">
        <f t="shared" si="6"/>
        <v>#REF!</v>
      </c>
      <c r="H12" s="12" t="e">
        <f t="shared" si="6"/>
        <v>#REF!</v>
      </c>
      <c r="I12" s="12" t="e">
        <f t="shared" si="6"/>
        <v>#REF!</v>
      </c>
      <c r="J12" s="12" t="e">
        <f t="shared" si="6"/>
        <v>#REF!</v>
      </c>
      <c r="K12" s="12" t="e">
        <f t="shared" si="6"/>
        <v>#REF!</v>
      </c>
      <c r="L12" s="12" t="e">
        <f t="shared" si="6"/>
        <v>#REF!</v>
      </c>
      <c r="M12" s="21" t="e">
        <f t="shared" si="6"/>
        <v>#REF!</v>
      </c>
      <c r="N12" s="77" t="e">
        <f t="shared" si="6"/>
        <v>#REF!</v>
      </c>
    </row>
    <row r="13" spans="1:14" s="4" customFormat="1" ht="28.5">
      <c r="A13" s="47" t="s">
        <v>17</v>
      </c>
      <c r="B13" s="48" t="e">
        <f>B23+B34*B14</f>
        <v>#REF!</v>
      </c>
      <c r="C13" s="48" t="e">
        <f>C23+C34*C14</f>
        <v>#REF!</v>
      </c>
      <c r="D13" s="48" t="e">
        <f aca="true" t="shared" si="7" ref="D13:N13">D23+D34*D14</f>
        <v>#REF!</v>
      </c>
      <c r="E13" s="48" t="e">
        <f t="shared" si="7"/>
        <v>#REF!</v>
      </c>
      <c r="F13" s="48" t="e">
        <f t="shared" si="7"/>
        <v>#REF!</v>
      </c>
      <c r="G13" s="48" t="e">
        <f t="shared" si="7"/>
        <v>#REF!</v>
      </c>
      <c r="H13" s="48" t="e">
        <f t="shared" si="7"/>
        <v>#REF!</v>
      </c>
      <c r="I13" s="48" t="e">
        <f t="shared" si="7"/>
        <v>#REF!</v>
      </c>
      <c r="J13" s="48" t="e">
        <f t="shared" si="7"/>
        <v>#REF!</v>
      </c>
      <c r="K13" s="48" t="e">
        <f t="shared" si="7"/>
        <v>#REF!</v>
      </c>
      <c r="L13" s="48" t="e">
        <f t="shared" si="7"/>
        <v>#REF!</v>
      </c>
      <c r="M13" s="80" t="e">
        <f t="shared" si="7"/>
        <v>#REF!</v>
      </c>
      <c r="N13" s="81" t="e">
        <f t="shared" si="7"/>
        <v>#REF!</v>
      </c>
    </row>
    <row r="14" spans="1:14" s="1" customFormat="1" ht="17.25" customHeight="1">
      <c r="A14" s="49" t="s">
        <v>18</v>
      </c>
      <c r="B14" s="34">
        <v>4.46</v>
      </c>
      <c r="C14" s="34">
        <v>4.46</v>
      </c>
      <c r="D14" s="34">
        <v>4.46</v>
      </c>
      <c r="E14" s="34">
        <v>4.46</v>
      </c>
      <c r="F14" s="34">
        <v>4.46</v>
      </c>
      <c r="G14" s="34">
        <v>4.46</v>
      </c>
      <c r="H14" s="34">
        <v>4.46</v>
      </c>
      <c r="I14" s="34">
        <v>4.48</v>
      </c>
      <c r="J14" s="34">
        <v>4.48</v>
      </c>
      <c r="K14" s="34">
        <v>4.48</v>
      </c>
      <c r="L14" s="34">
        <v>4.48</v>
      </c>
      <c r="M14" s="34">
        <v>4.48</v>
      </c>
      <c r="N14" s="34">
        <v>4.48</v>
      </c>
    </row>
    <row r="15" s="4" customFormat="1" ht="14.25"/>
    <row r="16" spans="1:14" s="4" customFormat="1" ht="31.5">
      <c r="A16" s="50" t="s">
        <v>19</v>
      </c>
      <c r="B16" s="51" t="e">
        <f>SUM(B19,B20)</f>
        <v>#REF!</v>
      </c>
      <c r="C16" s="52" t="e">
        <f aca="true" t="shared" si="8" ref="C16:N16">C19+C20</f>
        <v>#REF!</v>
      </c>
      <c r="D16" s="52" t="e">
        <f t="shared" si="8"/>
        <v>#REF!</v>
      </c>
      <c r="E16" s="52" t="e">
        <f t="shared" si="8"/>
        <v>#REF!</v>
      </c>
      <c r="F16" s="52" t="e">
        <f t="shared" si="8"/>
        <v>#REF!</v>
      </c>
      <c r="G16" s="52" t="e">
        <f t="shared" si="8"/>
        <v>#REF!</v>
      </c>
      <c r="H16" s="52" t="e">
        <f t="shared" si="8"/>
        <v>#REF!</v>
      </c>
      <c r="I16" s="52" t="e">
        <f t="shared" si="8"/>
        <v>#REF!</v>
      </c>
      <c r="J16" s="52" t="e">
        <f t="shared" si="8"/>
        <v>#REF!</v>
      </c>
      <c r="K16" s="52" t="e">
        <f t="shared" si="8"/>
        <v>#REF!</v>
      </c>
      <c r="L16" s="52" t="e">
        <f t="shared" si="8"/>
        <v>#REF!</v>
      </c>
      <c r="M16" s="82" t="e">
        <f t="shared" si="8"/>
        <v>#REF!</v>
      </c>
      <c r="N16" s="83" t="e">
        <f t="shared" si="8"/>
        <v>#REF!</v>
      </c>
    </row>
    <row r="17" spans="1:15" s="5" customFormat="1" ht="33.75" customHeight="1">
      <c r="A17" s="53" t="s">
        <v>20</v>
      </c>
      <c r="B17" s="54" t="e">
        <f>SUM(C17:N17)</f>
        <v>#REF!</v>
      </c>
      <c r="C17" s="55" t="e">
        <f>#REF!</f>
        <v>#REF!</v>
      </c>
      <c r="D17" s="55" t="e">
        <f>#REF!</f>
        <v>#REF!</v>
      </c>
      <c r="E17" s="55" t="e">
        <f>#REF!</f>
        <v>#REF!</v>
      </c>
      <c r="F17" s="55" t="e">
        <f>#REF!</f>
        <v>#REF!</v>
      </c>
      <c r="G17" s="55" t="e">
        <f>#REF!</f>
        <v>#REF!</v>
      </c>
      <c r="H17" s="55" t="e">
        <f>#REF!</f>
        <v>#REF!</v>
      </c>
      <c r="I17" s="55" t="e">
        <f>#REF!</f>
        <v>#REF!</v>
      </c>
      <c r="J17" s="55" t="e">
        <f>#REF!</f>
        <v>#REF!</v>
      </c>
      <c r="K17" s="55" t="e">
        <f>#REF!</f>
        <v>#REF!</v>
      </c>
      <c r="L17" s="55" t="e">
        <f>#REF!</f>
        <v>#REF!</v>
      </c>
      <c r="M17" s="84" t="e">
        <f>#REF!</f>
        <v>#REF!</v>
      </c>
      <c r="N17" s="85" t="e">
        <f>#REF!</f>
        <v>#REF!</v>
      </c>
      <c r="O17" s="19"/>
    </row>
    <row r="18" spans="1:14" s="4" customFormat="1" ht="15">
      <c r="A18" s="8" t="s">
        <v>12</v>
      </c>
      <c r="B18" s="12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86"/>
      <c r="N18" s="87"/>
    </row>
    <row r="19" spans="1:14" s="4" customFormat="1" ht="14.25">
      <c r="A19" s="9" t="s">
        <v>13</v>
      </c>
      <c r="B19" s="12" t="e">
        <f>SUM(C19:N19)</f>
        <v>#REF!</v>
      </c>
      <c r="C19" s="57" t="e">
        <f>#REF!</f>
        <v>#REF!</v>
      </c>
      <c r="D19" s="57" t="e">
        <f>#REF!</f>
        <v>#REF!</v>
      </c>
      <c r="E19" s="57" t="e">
        <f>#REF!</f>
        <v>#REF!</v>
      </c>
      <c r="F19" s="57" t="e">
        <f>#REF!</f>
        <v>#REF!</v>
      </c>
      <c r="G19" s="57" t="e">
        <f>#REF!</f>
        <v>#REF!</v>
      </c>
      <c r="H19" s="57" t="e">
        <f>#REF!</f>
        <v>#REF!</v>
      </c>
      <c r="I19" s="57" t="e">
        <f>#REF!</f>
        <v>#REF!</v>
      </c>
      <c r="J19" s="57" t="e">
        <f>#REF!</f>
        <v>#REF!</v>
      </c>
      <c r="K19" s="57" t="e">
        <f>#REF!</f>
        <v>#REF!</v>
      </c>
      <c r="L19" s="57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14" t="s">
        <v>15</v>
      </c>
      <c r="B20" s="12" t="e">
        <f>SUM(C20:N20)</f>
        <v>#REF!</v>
      </c>
      <c r="C20" s="57" t="e">
        <f>#REF!</f>
        <v>#REF!</v>
      </c>
      <c r="D20" s="57" t="e">
        <f>#REF!</f>
        <v>#REF!</v>
      </c>
      <c r="E20" s="57" t="e">
        <f>#REF!</f>
        <v>#REF!</v>
      </c>
      <c r="F20" s="57" t="e">
        <f>#REF!</f>
        <v>#REF!</v>
      </c>
      <c r="G20" s="57" t="e">
        <f>#REF!</f>
        <v>#REF!</v>
      </c>
      <c r="H20" s="57" t="e">
        <f>#REF!</f>
        <v>#REF!</v>
      </c>
      <c r="I20" s="57" t="e">
        <f>#REF!</f>
        <v>#REF!</v>
      </c>
      <c r="J20" s="57" t="e">
        <f>#REF!</f>
        <v>#REF!</v>
      </c>
      <c r="K20" s="57" t="e">
        <f>#REF!</f>
        <v>#REF!</v>
      </c>
      <c r="L20" s="57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8" t="s">
        <v>12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21"/>
      <c r="N21" s="77"/>
    </row>
    <row r="22" spans="1:14" s="4" customFormat="1" ht="28.5">
      <c r="A22" s="10" t="s">
        <v>21</v>
      </c>
      <c r="B22" s="12" t="e">
        <f>SUM(C22:N22)</f>
        <v>#REF!</v>
      </c>
      <c r="C22" s="13" t="e">
        <f>#REF!+#REF!</f>
        <v>#REF!</v>
      </c>
      <c r="D22" s="13" t="e">
        <f>#REF!+#REF!</f>
        <v>#REF!</v>
      </c>
      <c r="E22" s="13" t="e">
        <f>#REF!+#REF!</f>
        <v>#REF!</v>
      </c>
      <c r="F22" s="13" t="e">
        <f>#REF!+#REF!</f>
        <v>#REF!</v>
      </c>
      <c r="G22" s="13" t="e">
        <f>#REF!+#REF!</f>
        <v>#REF!</v>
      </c>
      <c r="H22" s="13" t="e">
        <f>#REF!+#REF!</f>
        <v>#REF!</v>
      </c>
      <c r="I22" s="13" t="e">
        <f>#REF!+#REF!</f>
        <v>#REF!</v>
      </c>
      <c r="J22" s="13" t="e">
        <f>#REF!+#REF!</f>
        <v>#REF!</v>
      </c>
      <c r="K22" s="13" t="e">
        <f>#REF!+#REF!</f>
        <v>#REF!</v>
      </c>
      <c r="L22" s="13" t="e">
        <f>#REF!+#REF!</f>
        <v>#REF!</v>
      </c>
      <c r="M22" s="21" t="e">
        <f>#REF!+#REF!</f>
        <v>#REF!</v>
      </c>
      <c r="N22" s="77" t="e">
        <f>#REF!+#REF!</f>
        <v>#REF!</v>
      </c>
    </row>
    <row r="23" spans="1:14" s="4" customFormat="1" ht="28.5">
      <c r="A23" s="10" t="s">
        <v>22</v>
      </c>
      <c r="B23" s="12" t="e">
        <f>SUM(C23:N23)</f>
        <v>#REF!</v>
      </c>
      <c r="C23" s="13" t="e">
        <f>#REF!+#REF!</f>
        <v>#REF!</v>
      </c>
      <c r="D23" s="13" t="e">
        <f>#REF!+#REF!</f>
        <v>#REF!</v>
      </c>
      <c r="E23" s="13" t="e">
        <f>#REF!+#REF!</f>
        <v>#REF!</v>
      </c>
      <c r="F23" s="13" t="e">
        <f>#REF!+#REF!</f>
        <v>#REF!</v>
      </c>
      <c r="G23" s="13" t="e">
        <f>#REF!+#REF!</f>
        <v>#REF!</v>
      </c>
      <c r="H23" s="13" t="e">
        <f>#REF!+#REF!</f>
        <v>#REF!</v>
      </c>
      <c r="I23" s="13" t="e">
        <f>#REF!+#REF!</f>
        <v>#REF!</v>
      </c>
      <c r="J23" s="13" t="e">
        <f>#REF!+#REF!</f>
        <v>#REF!</v>
      </c>
      <c r="K23" s="13" t="e">
        <f>#REF!+#REF!</f>
        <v>#REF!</v>
      </c>
      <c r="L23" s="13" t="e">
        <f>#REF!+#REF!</f>
        <v>#REF!</v>
      </c>
      <c r="M23" s="21" t="e">
        <f>#REF!+#REF!</f>
        <v>#REF!</v>
      </c>
      <c r="N23" s="77" t="e">
        <f>#REF!+#REF!</f>
        <v>#REF!</v>
      </c>
    </row>
    <row r="24" spans="1:14" s="4" customFormat="1" ht="28.5">
      <c r="A24" s="58" t="s">
        <v>23</v>
      </c>
      <c r="B24" s="59" t="e">
        <f aca="true" t="shared" si="9" ref="B24:N24">B16/B14</f>
        <v>#REF!</v>
      </c>
      <c r="C24" s="59" t="e">
        <f t="shared" si="9"/>
        <v>#REF!</v>
      </c>
      <c r="D24" s="59" t="e">
        <f t="shared" si="9"/>
        <v>#REF!</v>
      </c>
      <c r="E24" s="59" t="e">
        <f t="shared" si="9"/>
        <v>#REF!</v>
      </c>
      <c r="F24" s="59" t="e">
        <f t="shared" si="9"/>
        <v>#REF!</v>
      </c>
      <c r="G24" s="59" t="e">
        <f t="shared" si="9"/>
        <v>#REF!</v>
      </c>
      <c r="H24" s="59" t="e">
        <f t="shared" si="9"/>
        <v>#REF!</v>
      </c>
      <c r="I24" s="59" t="e">
        <f t="shared" si="9"/>
        <v>#REF!</v>
      </c>
      <c r="J24" s="59" t="e">
        <f t="shared" si="9"/>
        <v>#REF!</v>
      </c>
      <c r="K24" s="59" t="e">
        <f t="shared" si="9"/>
        <v>#REF!</v>
      </c>
      <c r="L24" s="59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1" customFormat="1" ht="18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20"/>
      <c r="M25" s="20"/>
      <c r="N25" s="20"/>
    </row>
    <row r="26" spans="5:14" s="4" customFormat="1" ht="14.25">
      <c r="E26" s="11"/>
      <c r="F26" s="11"/>
      <c r="N26" s="69" t="s">
        <v>14</v>
      </c>
    </row>
    <row r="27" spans="1:14" s="4" customFormat="1" ht="31.5">
      <c r="A27" s="60" t="s">
        <v>24</v>
      </c>
      <c r="B27" s="61" t="e">
        <f>SUM(B30,B31)</f>
        <v>#REF!</v>
      </c>
      <c r="C27" s="62" t="e">
        <f aca="true" t="shared" si="10" ref="C27:N27">C30+C31</f>
        <v>#REF!</v>
      </c>
      <c r="D27" s="40" t="e">
        <f t="shared" si="10"/>
        <v>#REF!</v>
      </c>
      <c r="E27" s="40" t="e">
        <f t="shared" si="10"/>
        <v>#REF!</v>
      </c>
      <c r="F27" s="63" t="e">
        <f t="shared" si="10"/>
        <v>#REF!</v>
      </c>
      <c r="G27" s="63" t="e">
        <f t="shared" si="10"/>
        <v>#REF!</v>
      </c>
      <c r="H27" s="41" t="e">
        <f t="shared" si="10"/>
        <v>#REF!</v>
      </c>
      <c r="I27" s="41" t="e">
        <f t="shared" si="10"/>
        <v>#REF!</v>
      </c>
      <c r="J27" s="41" t="e">
        <f t="shared" si="10"/>
        <v>#REF!</v>
      </c>
      <c r="K27" s="41" t="e">
        <f t="shared" si="10"/>
        <v>#REF!</v>
      </c>
      <c r="L27" s="41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3" t="s">
        <v>25</v>
      </c>
      <c r="B28" s="64"/>
      <c r="C28" s="65"/>
      <c r="D28" s="65"/>
      <c r="E28" s="65"/>
      <c r="F28" s="65"/>
      <c r="G28" s="65"/>
      <c r="H28" s="65">
        <v>1500</v>
      </c>
      <c r="I28" s="93"/>
      <c r="J28" s="65"/>
      <c r="K28" s="65"/>
      <c r="L28" s="65"/>
      <c r="M28" s="94"/>
      <c r="N28" s="95"/>
    </row>
    <row r="29" spans="1:14" s="4" customFormat="1" ht="15">
      <c r="A29" s="8" t="s">
        <v>12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1"/>
      <c r="N29" s="77"/>
    </row>
    <row r="30" spans="1:14" s="4" customFormat="1" ht="14.25">
      <c r="A30" s="9" t="s">
        <v>26</v>
      </c>
      <c r="B30" s="56" t="e">
        <f>#REF!</f>
        <v>#REF!</v>
      </c>
      <c r="C30" s="56" t="e">
        <f>#REF!</f>
        <v>#REF!</v>
      </c>
      <c r="D30" s="56" t="e">
        <f>#REF!</f>
        <v>#REF!</v>
      </c>
      <c r="E30" s="56" t="e">
        <f>#REF!</f>
        <v>#REF!</v>
      </c>
      <c r="F30" s="56" t="e">
        <f>#REF!</f>
        <v>#REF!</v>
      </c>
      <c r="G30" s="56" t="e">
        <f>#REF!</f>
        <v>#REF!</v>
      </c>
      <c r="H30" s="56" t="e">
        <f>#REF!</f>
        <v>#REF!</v>
      </c>
      <c r="I30" s="56" t="e">
        <f>#REF!</f>
        <v>#REF!</v>
      </c>
      <c r="J30" s="56" t="e">
        <f>#REF!</f>
        <v>#REF!</v>
      </c>
      <c r="K30" s="56" t="e">
        <f>#REF!</f>
        <v>#REF!</v>
      </c>
      <c r="L30" s="56" t="e">
        <f>#REF!</f>
        <v>#REF!</v>
      </c>
      <c r="M30" s="86" t="e">
        <f>#REF!</f>
        <v>#REF!</v>
      </c>
      <c r="N30" s="87" t="e">
        <f>#REF!</f>
        <v>#REF!</v>
      </c>
    </row>
    <row r="31" spans="1:14" s="4" customFormat="1" ht="15">
      <c r="A31" s="14" t="s">
        <v>27</v>
      </c>
      <c r="B31" s="56" t="e">
        <f>#REF!</f>
        <v>#REF!</v>
      </c>
      <c r="C31" s="56" t="e">
        <f>#REF!</f>
        <v>#REF!</v>
      </c>
      <c r="D31" s="56" t="e">
        <f>#REF!</f>
        <v>#REF!</v>
      </c>
      <c r="E31" s="56" t="e">
        <f>#REF!</f>
        <v>#REF!</v>
      </c>
      <c r="F31" s="56" t="e">
        <f>#REF!</f>
        <v>#REF!</v>
      </c>
      <c r="G31" s="56" t="e">
        <f>#REF!</f>
        <v>#REF!</v>
      </c>
      <c r="H31" s="56" t="e">
        <f>#REF!</f>
        <v>#REF!</v>
      </c>
      <c r="I31" s="56" t="e">
        <f>#REF!</f>
        <v>#REF!</v>
      </c>
      <c r="J31" s="56" t="e">
        <f>#REF!</f>
        <v>#REF!</v>
      </c>
      <c r="K31" s="56" t="e">
        <f>#REF!</f>
        <v>#REF!</v>
      </c>
      <c r="L31" s="56" t="e">
        <f>#REF!</f>
        <v>#REF!</v>
      </c>
      <c r="M31" s="86" t="e">
        <f>#REF!</f>
        <v>#REF!</v>
      </c>
      <c r="N31" s="87" t="e">
        <f>#REF!</f>
        <v>#REF!</v>
      </c>
    </row>
    <row r="32" spans="1:14" s="4" customFormat="1" ht="15">
      <c r="A32" s="8" t="s">
        <v>12</v>
      </c>
      <c r="B32" s="66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21"/>
      <c r="N32" s="77"/>
    </row>
    <row r="33" spans="1:14" s="4" customFormat="1" ht="28.5">
      <c r="A33" s="10" t="s">
        <v>28</v>
      </c>
      <c r="B33" s="13" t="e">
        <f>#REF!</f>
        <v>#REF!</v>
      </c>
      <c r="C33" s="13" t="e">
        <f>#REF!</f>
        <v>#REF!</v>
      </c>
      <c r="D33" s="13" t="e">
        <f>#REF!</f>
        <v>#REF!</v>
      </c>
      <c r="E33" s="13" t="e">
        <f>#REF!</f>
        <v>#REF!</v>
      </c>
      <c r="F33" s="13" t="e">
        <f>#REF!</f>
        <v>#REF!</v>
      </c>
      <c r="G33" s="13" t="e">
        <f>#REF!</f>
        <v>#REF!</v>
      </c>
      <c r="H33" s="13" t="e">
        <f>#REF!</f>
        <v>#REF!</v>
      </c>
      <c r="I33" s="13" t="e">
        <f>#REF!</f>
        <v>#REF!</v>
      </c>
      <c r="J33" s="13" t="e">
        <f>#REF!</f>
        <v>#REF!</v>
      </c>
      <c r="K33" s="13" t="e">
        <f>#REF!</f>
        <v>#REF!</v>
      </c>
      <c r="L33" s="13" t="e">
        <f>#REF!</f>
        <v>#REF!</v>
      </c>
      <c r="M33" s="21" t="e">
        <f>#REF!</f>
        <v>#REF!</v>
      </c>
      <c r="N33" s="77" t="e">
        <f>#REF!</f>
        <v>#REF!</v>
      </c>
    </row>
    <row r="34" spans="1:14" s="4" customFormat="1" ht="28.5">
      <c r="A34" s="47" t="s">
        <v>29</v>
      </c>
      <c r="B34" s="67" t="e">
        <f>#REF!</f>
        <v>#REF!</v>
      </c>
      <c r="C34" s="67" t="e">
        <f>#REF!</f>
        <v>#REF!</v>
      </c>
      <c r="D34" s="67" t="e">
        <f>#REF!</f>
        <v>#REF!</v>
      </c>
      <c r="E34" s="67" t="e">
        <f>#REF!</f>
        <v>#REF!</v>
      </c>
      <c r="F34" s="67" t="e">
        <f>#REF!</f>
        <v>#REF!</v>
      </c>
      <c r="G34" s="67" t="e">
        <f>#REF!</f>
        <v>#REF!</v>
      </c>
      <c r="H34" s="67" t="e">
        <f>#REF!</f>
        <v>#REF!</v>
      </c>
      <c r="I34" s="67" t="e">
        <f>#REF!</f>
        <v>#REF!</v>
      </c>
      <c r="J34" s="67" t="e">
        <f>#REF!</f>
        <v>#REF!</v>
      </c>
      <c r="K34" s="67" t="e">
        <f>#REF!</f>
        <v>#REF!</v>
      </c>
      <c r="L34" s="67" t="e">
        <f>#REF!</f>
        <v>#REF!</v>
      </c>
      <c r="M34" s="80" t="e">
        <f>#REF!</f>
        <v>#REF!</v>
      </c>
      <c r="N34" s="81" t="e">
        <f>#REF!</f>
        <v>#REF!</v>
      </c>
    </row>
    <row r="35" spans="1:14" s="4" customFormat="1" ht="12.75" customHeight="1">
      <c r="A35" s="1"/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1" customHeight="1">
      <c r="A36" s="33" t="s">
        <v>30</v>
      </c>
      <c r="B36" s="68"/>
      <c r="C36" s="68"/>
      <c r="D36" s="68"/>
      <c r="E36" s="68"/>
      <c r="F36" s="68"/>
      <c r="G36" s="68"/>
      <c r="H36" s="68"/>
      <c r="I36" s="68"/>
      <c r="J36" s="3"/>
      <c r="K36" s="3"/>
      <c r="L36" s="3"/>
      <c r="M36" s="3"/>
      <c r="N36" s="3"/>
    </row>
    <row r="37" spans="1:4" ht="12.75">
      <c r="A37" s="18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30" t="s">
        <v>31</v>
      </c>
      <c r="M67" s="22"/>
      <c r="N67" s="22"/>
    </row>
    <row r="68" spans="1:14" ht="25.5" customHeight="1">
      <c r="A68" s="98" t="s">
        <v>32</v>
      </c>
      <c r="B68" s="98"/>
      <c r="C68" s="23" t="s">
        <v>33</v>
      </c>
      <c r="D68" s="24" t="s">
        <v>34</v>
      </c>
      <c r="E68" s="23" t="s">
        <v>35</v>
      </c>
      <c r="F68" s="23" t="s">
        <v>36</v>
      </c>
      <c r="G68" s="23" t="s">
        <v>37</v>
      </c>
      <c r="H68" s="23" t="s">
        <v>38</v>
      </c>
      <c r="I68" s="31" t="s">
        <v>39</v>
      </c>
      <c r="J68" s="31" t="s">
        <v>40</v>
      </c>
      <c r="K68" s="23" t="s">
        <v>41</v>
      </c>
      <c r="L68" s="23" t="s">
        <v>42</v>
      </c>
      <c r="M68" s="32" t="s">
        <v>43</v>
      </c>
      <c r="N68" s="32" t="s">
        <v>44</v>
      </c>
    </row>
    <row r="69" spans="1:14" ht="12.75" customHeight="1">
      <c r="A69" s="99" t="s">
        <v>45</v>
      </c>
      <c r="B69" s="99"/>
      <c r="C69" s="25">
        <f>999.99+799.97+2541.35</f>
        <v>4341.3099999999995</v>
      </c>
      <c r="D69" s="22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99" t="s">
        <v>46</v>
      </c>
      <c r="B70" s="99"/>
      <c r="C70" s="25"/>
      <c r="D70" s="22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99" t="s">
        <v>47</v>
      </c>
      <c r="B71" s="99"/>
      <c r="C71" s="25"/>
      <c r="D71" s="22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99" t="s">
        <v>48</v>
      </c>
      <c r="B72" s="99"/>
      <c r="C72" s="25"/>
      <c r="D72" s="22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99" t="s">
        <v>49</v>
      </c>
      <c r="B73" s="99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99" t="s">
        <v>50</v>
      </c>
      <c r="B74" s="99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99" t="s">
        <v>51</v>
      </c>
      <c r="B75" s="99"/>
      <c r="C75" s="25"/>
      <c r="D75" s="22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99" t="s">
        <v>52</v>
      </c>
      <c r="B76" s="99"/>
      <c r="C76" s="25"/>
      <c r="D76" s="22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99" t="s">
        <v>53</v>
      </c>
      <c r="B77" s="99"/>
      <c r="C77" s="25"/>
      <c r="D77" s="22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99" t="s">
        <v>54</v>
      </c>
      <c r="B78" s="99"/>
      <c r="C78" s="25"/>
      <c r="D78" s="22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6" customFormat="1" ht="12.75" customHeight="1">
      <c r="A79" s="99" t="s">
        <v>55</v>
      </c>
      <c r="B79" s="99"/>
      <c r="C79" s="99"/>
      <c r="D79" s="22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99" t="s">
        <v>56</v>
      </c>
      <c r="B80" s="99"/>
      <c r="C80" s="99"/>
      <c r="D80" s="22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99" t="s">
        <v>57</v>
      </c>
      <c r="B81" s="99"/>
      <c r="C81" s="99"/>
      <c r="D81" s="22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99" t="s">
        <v>58</v>
      </c>
      <c r="B82" s="99"/>
      <c r="C82" s="99"/>
      <c r="D82" s="22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99" t="s">
        <v>59</v>
      </c>
      <c r="B83" s="99"/>
      <c r="C83" s="99"/>
      <c r="D83" s="22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99" t="s">
        <v>60</v>
      </c>
      <c r="B84" s="99"/>
      <c r="C84" s="99"/>
      <c r="D84" s="22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99" t="s">
        <v>61</v>
      </c>
      <c r="B85" s="99"/>
      <c r="C85" s="99"/>
      <c r="D85" s="22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01" t="s">
        <v>62</v>
      </c>
      <c r="B86" s="101"/>
      <c r="C86" s="101"/>
      <c r="D86" s="22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01" t="s">
        <v>63</v>
      </c>
      <c r="B87" s="101"/>
      <c r="C87" s="101"/>
      <c r="D87" s="22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01" t="s">
        <v>64</v>
      </c>
      <c r="B88" s="101"/>
      <c r="C88" s="101"/>
      <c r="D88" s="22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01" t="s">
        <v>65</v>
      </c>
      <c r="B89" s="101"/>
      <c r="C89" s="101"/>
      <c r="D89" s="22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2" customFormat="1" ht="12.75" customHeight="1">
      <c r="A90" s="100"/>
      <c r="B90" s="100"/>
      <c r="C90" s="27">
        <f>SUM(C69:C85)</f>
        <v>4341.3099999999995</v>
      </c>
      <c r="D90" s="28">
        <f>SUM(D73:D89)</f>
        <v>2458.977</v>
      </c>
      <c r="E90" s="27">
        <f aca="true" t="shared" si="11" ref="E90:L90">SUM(E70:E85)</f>
        <v>4012.08</v>
      </c>
      <c r="F90" s="27">
        <f t="shared" si="11"/>
        <v>4391.33</v>
      </c>
      <c r="G90" s="27">
        <f t="shared" si="11"/>
        <v>7011.67</v>
      </c>
      <c r="H90" s="27">
        <f t="shared" si="11"/>
        <v>3275.2900000000004</v>
      </c>
      <c r="I90" s="27">
        <f t="shared" si="11"/>
        <v>3715.5099999999998</v>
      </c>
      <c r="J90" s="27">
        <f t="shared" si="11"/>
        <v>1902.2450000000001</v>
      </c>
      <c r="K90" s="27">
        <f t="shared" si="11"/>
        <v>3052.38</v>
      </c>
      <c r="L90" s="27">
        <f t="shared" si="11"/>
        <v>4474.3</v>
      </c>
      <c r="M90" s="27">
        <f>SUM(M85:M88)</f>
        <v>5993.9039999999995</v>
      </c>
      <c r="N90" s="27">
        <f>SUM(N70:N89)</f>
        <v>1713.4</v>
      </c>
    </row>
    <row r="91" spans="1:14" ht="44.25" customHeight="1">
      <c r="A91" s="23" t="s">
        <v>66</v>
      </c>
      <c r="B91" s="22"/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2" customFormat="1" ht="12.75" customHeight="1">
      <c r="A92" s="98" t="s">
        <v>67</v>
      </c>
      <c r="B92" s="98"/>
      <c r="C92" s="27">
        <f aca="true" t="shared" si="12" ref="C92:N92">C91+C90</f>
        <v>4341.3099999999995</v>
      </c>
      <c r="D92" s="27">
        <f t="shared" si="12"/>
        <v>2458.977</v>
      </c>
      <c r="E92" s="27">
        <f t="shared" si="12"/>
        <v>4012.08</v>
      </c>
      <c r="F92" s="27">
        <f t="shared" si="12"/>
        <v>4391.33</v>
      </c>
      <c r="G92" s="27">
        <f t="shared" si="12"/>
        <v>7011.67</v>
      </c>
      <c r="H92" s="27">
        <f t="shared" si="12"/>
        <v>3275.2900000000004</v>
      </c>
      <c r="I92" s="27">
        <f t="shared" si="12"/>
        <v>6365.41</v>
      </c>
      <c r="J92" s="27">
        <f t="shared" si="12"/>
        <v>3302.1940000000004</v>
      </c>
      <c r="K92" s="27">
        <f t="shared" si="12"/>
        <v>6104.780000000001</v>
      </c>
      <c r="L92" s="27">
        <f t="shared" si="12"/>
        <v>4474.3</v>
      </c>
      <c r="M92" s="27">
        <f t="shared" si="12"/>
        <v>8669.72</v>
      </c>
      <c r="N92" s="27">
        <f t="shared" si="12"/>
        <v>3426.8</v>
      </c>
    </row>
    <row r="93" spans="1:14" ht="30.75" customHeight="1">
      <c r="A93" s="101" t="s">
        <v>68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85" zoomScaleNormal="75" zoomScaleSheetLayoutView="85" zoomScalePageLayoutView="0" workbookViewId="0" topLeftCell="A1">
      <selection activeCell="A28" sqref="A28"/>
    </sheetView>
  </sheetViews>
  <sheetFormatPr defaultColWidth="9.140625" defaultRowHeight="12.75"/>
  <cols>
    <col min="1" max="1" width="64.421875" style="106" customWidth="1"/>
    <col min="2" max="2" width="15.421875" style="106" customWidth="1"/>
    <col min="3" max="3" width="12.57421875" style="106" bestFit="1" customWidth="1"/>
    <col min="4" max="5" width="14.140625" style="106" bestFit="1" customWidth="1"/>
    <col min="6" max="7" width="12.7109375" style="106" bestFit="1" customWidth="1"/>
    <col min="8" max="8" width="14.140625" style="106" bestFit="1" customWidth="1"/>
    <col min="9" max="10" width="12.7109375" style="106" bestFit="1" customWidth="1"/>
    <col min="11" max="11" width="13.57421875" style="106" bestFit="1" customWidth="1"/>
    <col min="12" max="12" width="14.140625" style="106" bestFit="1" customWidth="1"/>
    <col min="13" max="13" width="12.7109375" style="106" bestFit="1" customWidth="1"/>
    <col min="14" max="14" width="13.7109375" style="106" bestFit="1" customWidth="1"/>
    <col min="15" max="16384" width="9.140625" style="106" customWidth="1"/>
  </cols>
  <sheetData>
    <row r="1" spans="2:11" ht="45.75" customHeight="1">
      <c r="B1" s="107" t="s">
        <v>88</v>
      </c>
      <c r="C1" s="107"/>
      <c r="D1" s="107"/>
      <c r="E1" s="107"/>
      <c r="F1" s="107"/>
      <c r="G1" s="107"/>
      <c r="H1" s="107"/>
      <c r="I1" s="108"/>
      <c r="J1" s="108"/>
      <c r="K1" s="108"/>
    </row>
    <row r="2" spans="1:14" ht="27.75" customHeight="1" thickBot="1">
      <c r="A2" s="109"/>
      <c r="N2" s="110" t="s">
        <v>1</v>
      </c>
    </row>
    <row r="3" spans="1:14" s="115" customFormat="1" ht="45.75" customHeight="1" thickBot="1">
      <c r="A3" s="111" t="s">
        <v>2</v>
      </c>
      <c r="B3" s="112" t="s">
        <v>89</v>
      </c>
      <c r="C3" s="113" t="s">
        <v>74</v>
      </c>
      <c r="D3" s="113" t="s">
        <v>75</v>
      </c>
      <c r="E3" s="113" t="s">
        <v>76</v>
      </c>
      <c r="F3" s="113" t="s">
        <v>77</v>
      </c>
      <c r="G3" s="113" t="s">
        <v>78</v>
      </c>
      <c r="H3" s="113" t="s">
        <v>79</v>
      </c>
      <c r="I3" s="113" t="s">
        <v>80</v>
      </c>
      <c r="J3" s="113" t="s">
        <v>73</v>
      </c>
      <c r="K3" s="113" t="s">
        <v>81</v>
      </c>
      <c r="L3" s="113" t="s">
        <v>82</v>
      </c>
      <c r="M3" s="113" t="s">
        <v>83</v>
      </c>
      <c r="N3" s="114" t="s">
        <v>84</v>
      </c>
    </row>
    <row r="4" spans="1:14" s="115" customFormat="1" ht="37.5" customHeight="1">
      <c r="A4" s="116" t="s">
        <v>69</v>
      </c>
      <c r="B4" s="117">
        <v>110645.35569999999</v>
      </c>
      <c r="C4" s="102">
        <v>11995.746666666666</v>
      </c>
      <c r="D4" s="102">
        <v>13304.426666666666</v>
      </c>
      <c r="E4" s="102">
        <v>13016.636666666665</v>
      </c>
      <c r="F4" s="102">
        <v>5410.612666666667</v>
      </c>
      <c r="G4" s="102">
        <v>3168.5566666666664</v>
      </c>
      <c r="H4" s="102">
        <v>4065.1666666666665</v>
      </c>
      <c r="I4" s="102">
        <v>5404.646666666666</v>
      </c>
      <c r="J4" s="102">
        <v>15715.57666666667</v>
      </c>
      <c r="K4" s="102">
        <v>4456.766666666666</v>
      </c>
      <c r="L4" s="102">
        <v>5022.9366666666665</v>
      </c>
      <c r="M4" s="102">
        <v>13731.603666666668</v>
      </c>
      <c r="N4" s="118">
        <v>15352.67936666667</v>
      </c>
    </row>
    <row r="5" spans="1:14" s="115" customFormat="1" ht="23.25" customHeight="1">
      <c r="A5" s="119" t="s">
        <v>12</v>
      </c>
      <c r="B5" s="120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21"/>
    </row>
    <row r="6" spans="1:14" s="115" customFormat="1" ht="23.25" customHeight="1">
      <c r="A6" s="122" t="s">
        <v>70</v>
      </c>
      <c r="B6" s="120">
        <v>82578.22</v>
      </c>
      <c r="C6" s="103">
        <v>10253.005</v>
      </c>
      <c r="D6" s="103">
        <v>10610.765</v>
      </c>
      <c r="E6" s="103">
        <v>11859.935</v>
      </c>
      <c r="F6" s="103">
        <v>1869.5849999999998</v>
      </c>
      <c r="G6" s="103">
        <v>1724.415</v>
      </c>
      <c r="H6" s="103">
        <v>1952.495</v>
      </c>
      <c r="I6" s="103">
        <v>2249.2249999999995</v>
      </c>
      <c r="J6" s="103">
        <v>12929.745000000003</v>
      </c>
      <c r="K6" s="103">
        <v>2779.2650000000003</v>
      </c>
      <c r="L6" s="103">
        <v>1649.0449999999998</v>
      </c>
      <c r="M6" s="103">
        <v>11109.525000000001</v>
      </c>
      <c r="N6" s="103">
        <v>13591.215000000004</v>
      </c>
    </row>
    <row r="7" spans="1:14" s="115" customFormat="1" ht="21" customHeight="1" thickBot="1">
      <c r="A7" s="123" t="s">
        <v>86</v>
      </c>
      <c r="B7" s="120">
        <v>28067.1357</v>
      </c>
      <c r="C7" s="103">
        <v>1742.7416666666668</v>
      </c>
      <c r="D7" s="103">
        <v>2693.661666666666</v>
      </c>
      <c r="E7" s="103">
        <v>1156.7016666666668</v>
      </c>
      <c r="F7" s="103">
        <v>3541.027666666667</v>
      </c>
      <c r="G7" s="103">
        <v>1444.1416666666667</v>
      </c>
      <c r="H7" s="103">
        <v>2112.6716666666666</v>
      </c>
      <c r="I7" s="103">
        <v>3155.421666666666</v>
      </c>
      <c r="J7" s="103">
        <v>2785.831666666667</v>
      </c>
      <c r="K7" s="103">
        <v>1677.5016666666666</v>
      </c>
      <c r="L7" s="103">
        <v>3373.8916666666664</v>
      </c>
      <c r="M7" s="103">
        <v>2622.078666666667</v>
      </c>
      <c r="N7" s="103">
        <v>1761.4643666666668</v>
      </c>
    </row>
    <row r="8" spans="1:14" s="115" customFormat="1" ht="16.5" thickBot="1">
      <c r="A8" s="124" t="s">
        <v>19</v>
      </c>
      <c r="B8" s="125">
        <v>87300.79569999999</v>
      </c>
      <c r="C8" s="125">
        <v>9684.026666666667</v>
      </c>
      <c r="D8" s="125">
        <v>3255.8466666666664</v>
      </c>
      <c r="E8" s="125">
        <v>12576.046666666667</v>
      </c>
      <c r="F8" s="125">
        <v>3698.0626666666667</v>
      </c>
      <c r="G8" s="125">
        <v>2167.2066666666665</v>
      </c>
      <c r="H8" s="125">
        <v>3606.916666666666</v>
      </c>
      <c r="I8" s="125">
        <v>4665.956666666666</v>
      </c>
      <c r="J8" s="125">
        <v>14950.886666666669</v>
      </c>
      <c r="K8" s="125">
        <v>2657.9366666666665</v>
      </c>
      <c r="L8" s="125">
        <v>3958.5966666666664</v>
      </c>
      <c r="M8" s="125">
        <v>11400.643666666667</v>
      </c>
      <c r="N8" s="126">
        <v>14678.66936666667</v>
      </c>
    </row>
    <row r="9" spans="1:14" s="115" customFormat="1" ht="15.75">
      <c r="A9" s="127" t="s">
        <v>12</v>
      </c>
      <c r="B9" s="128"/>
      <c r="C9" s="129"/>
      <c r="D9" s="129"/>
      <c r="E9" s="129"/>
      <c r="F9" s="130"/>
      <c r="G9" s="130"/>
      <c r="H9" s="130"/>
      <c r="I9" s="130"/>
      <c r="J9" s="130"/>
      <c r="K9" s="130"/>
      <c r="L9" s="131"/>
      <c r="M9" s="131"/>
      <c r="N9" s="132"/>
    </row>
    <row r="10" spans="1:14" s="115" customFormat="1" ht="20.25" customHeight="1">
      <c r="A10" s="122" t="s">
        <v>71</v>
      </c>
      <c r="B10" s="120">
        <v>67393</v>
      </c>
      <c r="C10" s="103">
        <v>8667.335</v>
      </c>
      <c r="D10" s="103">
        <v>1822.0449999999998</v>
      </c>
      <c r="E10" s="103">
        <v>11742.215</v>
      </c>
      <c r="F10" s="103">
        <v>1776.1949999999997</v>
      </c>
      <c r="G10" s="103">
        <v>1514.745</v>
      </c>
      <c r="H10" s="103">
        <v>1682.0249999999999</v>
      </c>
      <c r="I10" s="103">
        <v>2091.7749999999996</v>
      </c>
      <c r="J10" s="103">
        <v>12810.955000000002</v>
      </c>
      <c r="K10" s="103">
        <v>1143.9050000000002</v>
      </c>
      <c r="L10" s="103">
        <v>1513.945</v>
      </c>
      <c r="M10" s="103">
        <v>9404.985</v>
      </c>
      <c r="N10" s="121">
        <v>13222.875000000004</v>
      </c>
    </row>
    <row r="11" spans="1:14" s="115" customFormat="1" ht="21" customHeight="1" thickBot="1">
      <c r="A11" s="123" t="s">
        <v>87</v>
      </c>
      <c r="B11" s="120">
        <v>19907.795699999995</v>
      </c>
      <c r="C11" s="103">
        <v>1016.6916666666667</v>
      </c>
      <c r="D11" s="103">
        <v>1433.8016666666663</v>
      </c>
      <c r="E11" s="103">
        <v>833.8316666666667</v>
      </c>
      <c r="F11" s="103">
        <v>1921.8676666666668</v>
      </c>
      <c r="G11" s="103">
        <v>652.4616666666667</v>
      </c>
      <c r="H11" s="103">
        <v>1924.8916666666664</v>
      </c>
      <c r="I11" s="103">
        <v>2574.1816666666664</v>
      </c>
      <c r="J11" s="103">
        <v>2139.931666666667</v>
      </c>
      <c r="K11" s="103">
        <v>1514.0316666666665</v>
      </c>
      <c r="L11" s="103">
        <v>2444.6516666666666</v>
      </c>
      <c r="M11" s="103">
        <v>1995.658666666667</v>
      </c>
      <c r="N11" s="121">
        <v>1455.7943666666667</v>
      </c>
    </row>
    <row r="12" spans="1:14" s="115" customFormat="1" ht="30" customHeight="1" thickBot="1">
      <c r="A12" s="124" t="s">
        <v>85</v>
      </c>
      <c r="B12" s="133">
        <v>23344.56</v>
      </c>
      <c r="C12" s="133">
        <v>2311.7200000000003</v>
      </c>
      <c r="D12" s="133">
        <v>10048.58</v>
      </c>
      <c r="E12" s="133">
        <v>440.59000000000003</v>
      </c>
      <c r="F12" s="133">
        <v>1712.5500000000002</v>
      </c>
      <c r="G12" s="133">
        <v>1001.3499999999999</v>
      </c>
      <c r="H12" s="133">
        <v>458.25</v>
      </c>
      <c r="I12" s="133">
        <v>738.69</v>
      </c>
      <c r="J12" s="133">
        <v>764.6899999999999</v>
      </c>
      <c r="K12" s="133">
        <v>1798.83</v>
      </c>
      <c r="L12" s="133">
        <v>1064.34</v>
      </c>
      <c r="M12" s="133">
        <v>2330.96</v>
      </c>
      <c r="N12" s="134">
        <v>674.01</v>
      </c>
    </row>
    <row r="13" spans="1:14" s="115" customFormat="1" ht="15.75">
      <c r="A13" s="127" t="s">
        <v>12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35"/>
      <c r="M13" s="135"/>
      <c r="N13" s="136"/>
    </row>
    <row r="14" spans="1:14" s="115" customFormat="1" ht="19.5" customHeight="1">
      <c r="A14" s="122" t="s">
        <v>72</v>
      </c>
      <c r="B14" s="120">
        <v>15185.220000000001</v>
      </c>
      <c r="C14" s="103">
        <v>1585.67</v>
      </c>
      <c r="D14" s="103">
        <v>8788.72</v>
      </c>
      <c r="E14" s="103">
        <v>117.72</v>
      </c>
      <c r="F14" s="103">
        <v>93.39</v>
      </c>
      <c r="G14" s="103">
        <v>209.67</v>
      </c>
      <c r="H14" s="103">
        <v>270.47</v>
      </c>
      <c r="I14" s="103">
        <v>157.45</v>
      </c>
      <c r="J14" s="103">
        <v>118.79</v>
      </c>
      <c r="K14" s="103">
        <v>1635.36</v>
      </c>
      <c r="L14" s="103">
        <v>135.1</v>
      </c>
      <c r="M14" s="103">
        <v>1704.54</v>
      </c>
      <c r="N14" s="121">
        <v>368.34</v>
      </c>
    </row>
    <row r="15" spans="1:14" s="115" customFormat="1" ht="22.5" customHeight="1" thickBot="1">
      <c r="A15" s="137" t="s">
        <v>87</v>
      </c>
      <c r="B15" s="104">
        <v>8159.339999999999</v>
      </c>
      <c r="C15" s="105">
        <v>726.05</v>
      </c>
      <c r="D15" s="105">
        <v>1259.86</v>
      </c>
      <c r="E15" s="105">
        <v>322.87</v>
      </c>
      <c r="F15" s="105">
        <v>1619.16</v>
      </c>
      <c r="G15" s="105">
        <v>791.68</v>
      </c>
      <c r="H15" s="105">
        <v>187.78</v>
      </c>
      <c r="I15" s="105">
        <v>581.24</v>
      </c>
      <c r="J15" s="105">
        <v>645.9</v>
      </c>
      <c r="K15" s="105">
        <v>163.47</v>
      </c>
      <c r="L15" s="105">
        <v>929.24</v>
      </c>
      <c r="M15" s="105">
        <v>626.42</v>
      </c>
      <c r="N15" s="138">
        <v>305.67</v>
      </c>
    </row>
    <row r="16" spans="1:14" ht="24.75" customHeight="1">
      <c r="A16" s="139" t="s">
        <v>90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</row>
    <row r="17" spans="1:14" ht="18.75" customHeight="1">
      <c r="A17" s="140" t="s">
        <v>91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4" s="115" customFormat="1" ht="24.75" customHeight="1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</row>
  </sheetData>
  <sheetProtection/>
  <mergeCells count="2">
    <mergeCell ref="B1:H1"/>
    <mergeCell ref="A16:N16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2023-02-15T11:09:41Z</cp:lastPrinted>
  <dcterms:created xsi:type="dcterms:W3CDTF">2015-04-24T09:04:58Z</dcterms:created>
  <dcterms:modified xsi:type="dcterms:W3CDTF">2023-02-15T11:10:07Z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