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<sst xmlns="http://schemas.openxmlformats.org/spreadsheetml/2006/main" count="109" uniqueCount="93">
  <si>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</si>
  <si>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</si>
  <si>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</si>
  <si>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</si>
  <si>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</si>
  <si>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</si>
  <si>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</si>
  <si>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</si>
  <si>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</si>
  <si>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</si>
  <si>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</si>
  <si>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</si>
  <si>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</si>
  <si>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</si>
  <si>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</si>
  <si>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</si>
  <si>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</si>
  <si>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</si>
  <si>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</si>
  <si>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</si>
  <si>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</si>
  <si>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</si>
  <si>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</si>
  <si>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</si>
  <si>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</si>
  <si>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</si>
  <si>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</si>
  <si>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</si>
  <si>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</si>
  <si>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</si>
  <si>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</si>
  <si>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</si>
  <si>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</si>
  <si>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</si>
  <si>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</si>
  <si>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</si>
  <si>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</si>
  <si>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</si>
  <si>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</si>
  <si>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</si>
  <si>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</si>
  <si>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</si>
  <si>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</si>
  <si>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</si>
  <si>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</si>
  <si>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</si>
  <si>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</si>
  <si>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</si>
  <si>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</si>
  <si>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</si>
  <si>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</si>
  <si>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</si>
  <si>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</si>
  <si>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</si>
  <si>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</si>
  <si>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</si>
  <si>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</si>
  <si>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</si>
  <si>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</si>
  <si>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</si>
  <si>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</si>
  <si>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</si>
  <si>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</si>
  <si>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</si>
  <si>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</si>
  <si>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</si>
  <si>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</si>
  <si>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</si>
  <si>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</si>
  <si>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</si>
  <si>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</si>
  <si>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</si>
  <si>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</si>
  <si>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</si>
  <si>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</si>
  <si>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</si>
  <si>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</si>
  <si>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</si>
  <si>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</si>
  <si>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</si>
  <si>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</si>
  <si>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</si>
  <si>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</si>
  <si>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</si>
  <si>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</si>
  <si>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</si>
  <si>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</si>
  <si>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</si>
  <si>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</si>
  <si>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 curs de schimb valutar mediu Ron/Eur pt anul 2021, conform CNSP Prognoza noiembrie 2021</t>
  </si>
  <si>
    <t>Serviciul datoriei publice guvernamentale*)</t>
  </si>
  <si>
    <t>**) proiecție pe baza datoriei contractate la data de 31.01.2022</t>
  </si>
  <si>
    <t>Total 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</si>
</sst>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4" fontId="6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22" xfId="0" applyNumberFormat="1" applyFont="1" applyBorder="1" applyAlignment="1">
      <alignment horizontal="left" vertical="top" wrapText="1"/>
    </xf>
    <xf numFmtId="4" fontId="6" fillId="0" borderId="23" xfId="0" applyNumberFormat="1" applyFont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180" fontId="10" fillId="0" borderId="17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5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Fill="1" applyBorder="1" applyAlignment="1">
      <alignment/>
    </xf>
    <xf numFmtId="179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9" fontId="5" fillId="35" borderId="33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9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9" fontId="5" fillId="0" borderId="3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9" fontId="8" fillId="0" borderId="28" xfId="0" applyNumberFormat="1" applyFont="1" applyBorder="1" applyAlignment="1">
      <alignment horizontal="center"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9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9" xfId="0" applyNumberFormat="1" applyFont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5" fillId="36" borderId="31" xfId="0" applyNumberFormat="1" applyFont="1" applyFill="1" applyBorder="1" applyAlignment="1">
      <alignment/>
    </xf>
    <xf numFmtId="179" fontId="8" fillId="0" borderId="37" xfId="0" applyNumberFormat="1" applyFont="1" applyBorder="1" applyAlignment="1">
      <alignment/>
    </xf>
    <xf numFmtId="179" fontId="9" fillId="0" borderId="28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8" xfId="0" applyNumberFormat="1" applyFont="1" applyFill="1" applyBorder="1" applyAlignment="1">
      <alignment horizontal="center" vertical="center" wrapText="1"/>
    </xf>
    <xf numFmtId="185" fontId="5" fillId="34" borderId="38" xfId="0" applyNumberFormat="1" applyFont="1" applyFill="1" applyBorder="1" applyAlignment="1">
      <alignment horizontal="center" vertical="center" wrapText="1"/>
    </xf>
    <xf numFmtId="185" fontId="5" fillId="34" borderId="20" xfId="0" applyNumberFormat="1" applyFont="1" applyFill="1" applyBorder="1" applyAlignment="1">
      <alignment horizontal="center" vertical="center" wrapText="1"/>
    </xf>
    <xf numFmtId="179" fontId="5" fillId="0" borderId="41" xfId="0" applyNumberFormat="1" applyFont="1" applyBorder="1" applyAlignment="1">
      <alignment/>
    </xf>
    <xf numFmtId="179" fontId="5" fillId="0" borderId="42" xfId="0" applyNumberFormat="1" applyFont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5" fillId="35" borderId="44" xfId="0" applyNumberFormat="1" applyFont="1" applyFill="1" applyBorder="1" applyAlignment="1">
      <alignment/>
    </xf>
    <xf numFmtId="179" fontId="3" fillId="0" borderId="42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2" xfId="0" applyNumberFormat="1" applyFont="1" applyFill="1" applyBorder="1" applyAlignment="1">
      <alignment/>
    </xf>
    <xf numFmtId="179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8" fillId="0" borderId="48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2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42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8" fillId="35" borderId="48" xfId="0" applyNumberFormat="1" applyFont="1" applyFill="1" applyBorder="1" applyAlignment="1">
      <alignment/>
    </xf>
    <xf numFmtId="179" fontId="5" fillId="0" borderId="49" xfId="0" applyNumberFormat="1" applyFont="1" applyBorder="1" applyAlignment="1">
      <alignment/>
    </xf>
    <xf numFmtId="179" fontId="8" fillId="0" borderId="28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179" fontId="9" fillId="0" borderId="48" xfId="0" applyNumberFormat="1" applyFont="1" applyBorder="1" applyAlignment="1">
      <alignment/>
    </xf>
    <xf numFmtId="180" fontId="10" fillId="0" borderId="34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0" fontId="11" fillId="0" borderId="0" xfId="0" applyFont="1" applyAlignment="1">
      <alignment horizontal="right"/>
    </xf>
    <xf numFmtId="4" fontId="6" fillId="0" borderId="17" xfId="0" applyNumberFormat="1" applyFont="1" applyBorder="1" applyAlignment="1">
      <alignment vertical="center"/>
    </xf>
    <xf numFmtId="4" fontId="6" fillId="0" borderId="50" xfId="0" applyNumberFormat="1" applyFont="1" applyBorder="1" applyAlignment="1">
      <alignment horizontal="right" vertical="center"/>
    </xf>
    <xf numFmtId="4" fontId="6" fillId="0" borderId="50" xfId="0" applyNumberFormat="1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3" xfId="0" applyNumberFormat="1" applyFont="1" applyFill="1" applyBorder="1" applyAlignment="1">
      <alignment horizontal="center" vertical="center" wrapText="1"/>
    </xf>
    <xf numFmtId="0" fontId="10" fillId="37" borderId="23" xfId="0" applyNumberFormat="1" applyFont="1" applyFill="1" applyBorder="1" applyAlignment="1">
      <alignment horizontal="center" vertical="center" wrapText="1"/>
    </xf>
    <xf numFmtId="0" fontId="10" fillId="37" borderId="5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88434"/>
        <c:crossesAt val="0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3"/>
      <c r="D2" s="8"/>
      <c r="J2" s="3"/>
      <c r="K2" s="8"/>
      <c r="N2" s="96" t="s">
        <v>1</v>
      </c>
    </row>
    <row r="3" spans="1:14" s="5" customFormat="1" ht="45.75" customHeight="1">
      <c r="A3" s="62" t="s">
        <v>2</v>
      </c>
      <c r="B3" s="63" t="s">
        <v>3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97" t="s">
        <v>4</v>
      </c>
      <c r="J3" s="97" t="s">
        <v>5</v>
      </c>
      <c r="K3" s="97" t="s">
        <v>6</v>
      </c>
      <c r="L3" s="97" t="s">
        <v>7</v>
      </c>
      <c r="M3" s="98" t="s">
        <v>8</v>
      </c>
      <c r="N3" s="99" t="s">
        <v>9</v>
      </c>
    </row>
    <row r="4" spans="1:14" s="5" customFormat="1" ht="48.75" customHeight="1">
      <c r="A4" s="65" t="s">
        <v>10</v>
      </c>
      <c r="B4" s="66" t="e">
        <f aca="true" t="shared" si="0" ref="B4:N4">SUM(B7,B9)</f>
        <v>#REF!</v>
      </c>
      <c r="C4" s="67" t="e">
        <f t="shared" si="0"/>
        <v>#REF!</v>
      </c>
      <c r="D4" s="67" t="e">
        <f t="shared" si="0"/>
        <v>#REF!</v>
      </c>
      <c r="E4" s="67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  <c r="I4" s="68" t="e">
        <f t="shared" si="0"/>
        <v>#REF!</v>
      </c>
      <c r="J4" s="68" t="e">
        <f t="shared" si="0"/>
        <v>#REF!</v>
      </c>
      <c r="K4" s="68" t="e">
        <f t="shared" si="0"/>
        <v>#REF!</v>
      </c>
      <c r="L4" s="68" t="e">
        <f t="shared" si="0"/>
        <v>#REF!</v>
      </c>
      <c r="M4" s="100" t="e">
        <f t="shared" si="0"/>
        <v>#REF!</v>
      </c>
      <c r="N4" s="101" t="e">
        <f t="shared" si="0"/>
        <v>#REF!</v>
      </c>
    </row>
    <row r="5" spans="1:14" s="5" customFormat="1" ht="15">
      <c r="A5" s="69" t="s">
        <v>11</v>
      </c>
      <c r="B5" s="70" t="e">
        <f aca="true" t="shared" si="1" ref="B5:N5">B27+B24</f>
        <v>#REF!</v>
      </c>
      <c r="C5" s="70" t="e">
        <f t="shared" si="1"/>
        <v>#REF!</v>
      </c>
      <c r="D5" s="70" t="e">
        <f t="shared" si="1"/>
        <v>#REF!</v>
      </c>
      <c r="E5" s="70" t="e">
        <f t="shared" si="1"/>
        <v>#REF!</v>
      </c>
      <c r="F5" s="70" t="e">
        <f t="shared" si="1"/>
        <v>#REF!</v>
      </c>
      <c r="G5" s="70" t="e">
        <f t="shared" si="1"/>
        <v>#REF!</v>
      </c>
      <c r="H5" s="70" t="e">
        <f t="shared" si="1"/>
        <v>#REF!</v>
      </c>
      <c r="I5" s="70" t="e">
        <f t="shared" si="1"/>
        <v>#REF!</v>
      </c>
      <c r="J5" s="70" t="e">
        <f t="shared" si="1"/>
        <v>#REF!</v>
      </c>
      <c r="K5" s="70" t="e">
        <f t="shared" si="1"/>
        <v>#REF!</v>
      </c>
      <c r="L5" s="70" t="e">
        <f t="shared" si="1"/>
        <v>#REF!</v>
      </c>
      <c r="M5" s="102" t="e">
        <f t="shared" si="1"/>
        <v>#REF!</v>
      </c>
      <c r="N5" s="103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1"/>
      <c r="F6" s="15"/>
      <c r="G6" s="15"/>
      <c r="H6" s="15"/>
      <c r="I6" s="15"/>
      <c r="J6" s="15"/>
      <c r="K6" s="15"/>
      <c r="L6" s="15"/>
      <c r="M6" s="23"/>
      <c r="N6" s="104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4" t="e">
        <f t="shared" si="2"/>
        <v>#REF!</v>
      </c>
    </row>
    <row r="8" spans="1:14" s="5" customFormat="1" ht="14.25">
      <c r="A8" s="72" t="s">
        <v>14</v>
      </c>
      <c r="B8" s="73" t="e">
        <f aca="true" t="shared" si="3" ref="B8:N8">B7/B14</f>
        <v>#REF!</v>
      </c>
      <c r="C8" s="73" t="e">
        <f t="shared" si="3"/>
        <v>#REF!</v>
      </c>
      <c r="D8" s="73" t="e">
        <f t="shared" si="3"/>
        <v>#REF!</v>
      </c>
      <c r="E8" s="73" t="e">
        <f t="shared" si="3"/>
        <v>#REF!</v>
      </c>
      <c r="F8" s="73" t="e">
        <f t="shared" si="3"/>
        <v>#REF!</v>
      </c>
      <c r="G8" s="73" t="e">
        <f t="shared" si="3"/>
        <v>#REF!</v>
      </c>
      <c r="H8" s="73" t="e">
        <f t="shared" si="3"/>
        <v>#REF!</v>
      </c>
      <c r="I8" s="73" t="e">
        <f t="shared" si="3"/>
        <v>#REF!</v>
      </c>
      <c r="J8" s="73" t="e">
        <f t="shared" si="3"/>
        <v>#REF!</v>
      </c>
      <c r="K8" s="73" t="e">
        <f t="shared" si="3"/>
        <v>#REF!</v>
      </c>
      <c r="L8" s="73" t="e">
        <f t="shared" si="3"/>
        <v>#REF!</v>
      </c>
      <c r="M8" s="105" t="e">
        <f t="shared" si="3"/>
        <v>#REF!</v>
      </c>
      <c r="N8" s="106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4" t="e">
        <f t="shared" si="4"/>
        <v>#REF!</v>
      </c>
    </row>
    <row r="10" spans="1:14" s="5" customFormat="1" ht="14.25">
      <c r="A10" s="72" t="s">
        <v>14</v>
      </c>
      <c r="B10" s="73" t="e">
        <f aca="true" t="shared" si="5" ref="B10:N10">B9/B14</f>
        <v>#REF!</v>
      </c>
      <c r="C10" s="73" t="e">
        <f t="shared" si="5"/>
        <v>#REF!</v>
      </c>
      <c r="D10" s="73" t="e">
        <f t="shared" si="5"/>
        <v>#REF!</v>
      </c>
      <c r="E10" s="73" t="e">
        <f t="shared" si="5"/>
        <v>#REF!</v>
      </c>
      <c r="F10" s="73" t="e">
        <f t="shared" si="5"/>
        <v>#REF!</v>
      </c>
      <c r="G10" s="73" t="e">
        <f t="shared" si="5"/>
        <v>#REF!</v>
      </c>
      <c r="H10" s="73" t="e">
        <f t="shared" si="5"/>
        <v>#REF!</v>
      </c>
      <c r="I10" s="73" t="e">
        <f t="shared" si="5"/>
        <v>#REF!</v>
      </c>
      <c r="J10" s="73" t="e">
        <f t="shared" si="5"/>
        <v>#REF!</v>
      </c>
      <c r="K10" s="73" t="e">
        <f t="shared" si="5"/>
        <v>#REF!</v>
      </c>
      <c r="L10" s="73" t="e">
        <f t="shared" si="5"/>
        <v>#REF!</v>
      </c>
      <c r="M10" s="105" t="e">
        <f t="shared" si="5"/>
        <v>#REF!</v>
      </c>
      <c r="N10" s="106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4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4" t="e">
        <f t="shared" si="6"/>
        <v>#REF!</v>
      </c>
    </row>
    <row r="13" spans="1:14" s="5" customFormat="1" ht="28.5">
      <c r="A13" s="74" t="s">
        <v>17</v>
      </c>
      <c r="B13" s="75" t="e">
        <f>B23+B34*B14</f>
        <v>#REF!</v>
      </c>
      <c r="C13" s="75" t="e">
        <f>C23+C34*C14</f>
        <v>#REF!</v>
      </c>
      <c r="D13" s="75" t="e">
        <f aca="true" t="shared" si="7" ref="D13:N13">D23+D34*D14</f>
        <v>#REF!</v>
      </c>
      <c r="E13" s="75" t="e">
        <f t="shared" si="7"/>
        <v>#REF!</v>
      </c>
      <c r="F13" s="75" t="e">
        <f t="shared" si="7"/>
        <v>#REF!</v>
      </c>
      <c r="G13" s="75" t="e">
        <f t="shared" si="7"/>
        <v>#REF!</v>
      </c>
      <c r="H13" s="75" t="e">
        <f t="shared" si="7"/>
        <v>#REF!</v>
      </c>
      <c r="I13" s="75" t="e">
        <f t="shared" si="7"/>
        <v>#REF!</v>
      </c>
      <c r="J13" s="75" t="e">
        <f t="shared" si="7"/>
        <v>#REF!</v>
      </c>
      <c r="K13" s="75" t="e">
        <f t="shared" si="7"/>
        <v>#REF!</v>
      </c>
      <c r="L13" s="75" t="e">
        <f t="shared" si="7"/>
        <v>#REF!</v>
      </c>
      <c r="M13" s="107" t="e">
        <f t="shared" si="7"/>
        <v>#REF!</v>
      </c>
      <c r="N13" s="108" t="e">
        <f t="shared" si="7"/>
        <v>#REF!</v>
      </c>
    </row>
    <row r="14" spans="1:14" s="1" customFormat="1" ht="17.25" customHeight="1">
      <c r="A14" s="76" t="s">
        <v>18</v>
      </c>
      <c r="B14" s="61">
        <v>4.46</v>
      </c>
      <c r="C14" s="61">
        <v>4.46</v>
      </c>
      <c r="D14" s="61">
        <v>4.46</v>
      </c>
      <c r="E14" s="61">
        <v>4.46</v>
      </c>
      <c r="F14" s="61">
        <v>4.46</v>
      </c>
      <c r="G14" s="61">
        <v>4.46</v>
      </c>
      <c r="H14" s="61">
        <v>4.46</v>
      </c>
      <c r="I14" s="61">
        <v>4.48</v>
      </c>
      <c r="J14" s="61">
        <v>4.48</v>
      </c>
      <c r="K14" s="61">
        <v>4.48</v>
      </c>
      <c r="L14" s="61">
        <v>4.48</v>
      </c>
      <c r="M14" s="61">
        <v>4.48</v>
      </c>
      <c r="N14" s="61">
        <v>4.48</v>
      </c>
    </row>
    <row r="15" s="5" customFormat="1" ht="14.25"/>
    <row r="16" spans="1:14" s="5" customFormat="1" ht="31.5">
      <c r="A16" s="77" t="s">
        <v>19</v>
      </c>
      <c r="B16" s="78" t="e">
        <f>SUM(B19,B20)</f>
        <v>#REF!</v>
      </c>
      <c r="C16" s="79" t="e">
        <f aca="true" t="shared" si="8" ref="C16:N16">C19+C20</f>
        <v>#REF!</v>
      </c>
      <c r="D16" s="79" t="e">
        <f t="shared" si="8"/>
        <v>#REF!</v>
      </c>
      <c r="E16" s="79" t="e">
        <f t="shared" si="8"/>
        <v>#REF!</v>
      </c>
      <c r="F16" s="79" t="e">
        <f t="shared" si="8"/>
        <v>#REF!</v>
      </c>
      <c r="G16" s="79" t="e">
        <f t="shared" si="8"/>
        <v>#REF!</v>
      </c>
      <c r="H16" s="79" t="e">
        <f t="shared" si="8"/>
        <v>#REF!</v>
      </c>
      <c r="I16" s="79" t="e">
        <f t="shared" si="8"/>
        <v>#REF!</v>
      </c>
      <c r="J16" s="79" t="e">
        <f t="shared" si="8"/>
        <v>#REF!</v>
      </c>
      <c r="K16" s="79" t="e">
        <f t="shared" si="8"/>
        <v>#REF!</v>
      </c>
      <c r="L16" s="79" t="e">
        <f t="shared" si="8"/>
        <v>#REF!</v>
      </c>
      <c r="M16" s="109" t="e">
        <f t="shared" si="8"/>
        <v>#REF!</v>
      </c>
      <c r="N16" s="110" t="e">
        <f t="shared" si="8"/>
        <v>#REF!</v>
      </c>
    </row>
    <row r="17" spans="1:15" s="6" customFormat="1" ht="33.75" customHeight="1">
      <c r="A17" s="80" t="s">
        <v>20</v>
      </c>
      <c r="B17" s="81" t="e">
        <f>SUM(C17:N17)</f>
        <v>#REF!</v>
      </c>
      <c r="C17" s="82" t="e">
        <f>#REF!</f>
        <v>#REF!</v>
      </c>
      <c r="D17" s="82" t="e">
        <f>#REF!</f>
        <v>#REF!</v>
      </c>
      <c r="E17" s="82" t="e">
        <f>#REF!</f>
        <v>#REF!</v>
      </c>
      <c r="F17" s="82" t="e">
        <f>#REF!</f>
        <v>#REF!</v>
      </c>
      <c r="G17" s="82" t="e">
        <f>#REF!</f>
        <v>#REF!</v>
      </c>
      <c r="H17" s="82" t="e">
        <f>#REF!</f>
        <v>#REF!</v>
      </c>
      <c r="I17" s="82" t="e">
        <f>#REF!</f>
        <v>#REF!</v>
      </c>
      <c r="J17" s="82" t="e">
        <f>#REF!</f>
        <v>#REF!</v>
      </c>
      <c r="K17" s="82" t="e">
        <f>#REF!</f>
        <v>#REF!</v>
      </c>
      <c r="L17" s="82" t="e">
        <f>#REF!</f>
        <v>#REF!</v>
      </c>
      <c r="M17" s="111" t="e">
        <f>#REF!</f>
        <v>#REF!</v>
      </c>
      <c r="N17" s="112" t="e">
        <f>#REF!</f>
        <v>#REF!</v>
      </c>
      <c r="O17" s="21"/>
    </row>
    <row r="18" spans="1:14" s="5" customFormat="1" ht="15">
      <c r="A18" s="10" t="s">
        <v>12</v>
      </c>
      <c r="B18" s="1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3"/>
      <c r="N18" s="114"/>
    </row>
    <row r="19" spans="1:14" s="5" customFormat="1" ht="14.25">
      <c r="A19" s="11" t="s">
        <v>13</v>
      </c>
      <c r="B19" s="14" t="e">
        <f>SUM(C19:N19)</f>
        <v>#REF!</v>
      </c>
      <c r="C19" s="84" t="e">
        <f>#REF!</f>
        <v>#REF!</v>
      </c>
      <c r="D19" s="84" t="e">
        <f>#REF!</f>
        <v>#REF!</v>
      </c>
      <c r="E19" s="84" t="e">
        <f>#REF!</f>
        <v>#REF!</v>
      </c>
      <c r="F19" s="84" t="e">
        <f>#REF!</f>
        <v>#REF!</v>
      </c>
      <c r="G19" s="84" t="e">
        <f>#REF!</f>
        <v>#REF!</v>
      </c>
      <c r="H19" s="84" t="e">
        <f>#REF!</f>
        <v>#REF!</v>
      </c>
      <c r="I19" s="84" t="e">
        <f>#REF!</f>
        <v>#REF!</v>
      </c>
      <c r="J19" s="84" t="e">
        <f>#REF!</f>
        <v>#REF!</v>
      </c>
      <c r="K19" s="84" t="e">
        <f>#REF!</f>
        <v>#REF!</v>
      </c>
      <c r="L19" s="84" t="e">
        <f>#REF!</f>
        <v>#REF!</v>
      </c>
      <c r="M19" s="115" t="e">
        <f>#REF!</f>
        <v>#REF!</v>
      </c>
      <c r="N19" s="116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4" t="e">
        <f>#REF!</f>
        <v>#REF!</v>
      </c>
      <c r="D20" s="84" t="e">
        <f>#REF!</f>
        <v>#REF!</v>
      </c>
      <c r="E20" s="84" t="e">
        <f>#REF!</f>
        <v>#REF!</v>
      </c>
      <c r="F20" s="84" t="e">
        <f>#REF!</f>
        <v>#REF!</v>
      </c>
      <c r="G20" s="84" t="e">
        <f>#REF!</f>
        <v>#REF!</v>
      </c>
      <c r="H20" s="84" t="e">
        <f>#REF!</f>
        <v>#REF!</v>
      </c>
      <c r="I20" s="84" t="e">
        <f>#REF!</f>
        <v>#REF!</v>
      </c>
      <c r="J20" s="84" t="e">
        <f>#REF!</f>
        <v>#REF!</v>
      </c>
      <c r="K20" s="84" t="e">
        <f>#REF!</f>
        <v>#REF!</v>
      </c>
      <c r="L20" s="84" t="e">
        <f>#REF!</f>
        <v>#REF!</v>
      </c>
      <c r="M20" s="115" t="e">
        <f>#REF!</f>
        <v>#REF!</v>
      </c>
      <c r="N20" s="116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4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4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4" t="e">
        <f>#REF!+#REF!</f>
        <v>#REF!</v>
      </c>
    </row>
    <row r="24" spans="1:14" s="5" customFormat="1" ht="28.5">
      <c r="A24" s="85" t="s">
        <v>23</v>
      </c>
      <c r="B24" s="86" t="e">
        <f aca="true" t="shared" si="9" ref="B24:N24">B16/B14</f>
        <v>#REF!</v>
      </c>
      <c r="C24" s="86" t="e">
        <f t="shared" si="9"/>
        <v>#REF!</v>
      </c>
      <c r="D24" s="86" t="e">
        <f t="shared" si="9"/>
        <v>#REF!</v>
      </c>
      <c r="E24" s="86" t="e">
        <f t="shared" si="9"/>
        <v>#REF!</v>
      </c>
      <c r="F24" s="86" t="e">
        <f t="shared" si="9"/>
        <v>#REF!</v>
      </c>
      <c r="G24" s="86" t="e">
        <f t="shared" si="9"/>
        <v>#REF!</v>
      </c>
      <c r="H24" s="86" t="e">
        <f t="shared" si="9"/>
        <v>#REF!</v>
      </c>
      <c r="I24" s="86" t="e">
        <f t="shared" si="9"/>
        <v>#REF!</v>
      </c>
      <c r="J24" s="86" t="e">
        <f t="shared" si="9"/>
        <v>#REF!</v>
      </c>
      <c r="K24" s="86" t="e">
        <f t="shared" si="9"/>
        <v>#REF!</v>
      </c>
      <c r="L24" s="86" t="e">
        <f t="shared" si="9"/>
        <v>#REF!</v>
      </c>
      <c r="M24" s="117" t="e">
        <f t="shared" si="9"/>
        <v>#REF!</v>
      </c>
      <c r="N24" s="118" t="e">
        <f t="shared" si="9"/>
        <v>#REF!</v>
      </c>
    </row>
    <row r="25" spans="1:14" s="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2"/>
      <c r="M25" s="22"/>
      <c r="N25" s="22"/>
    </row>
    <row r="26" spans="5:14" s="5" customFormat="1" ht="14.25">
      <c r="E26" s="13"/>
      <c r="F26" s="13"/>
      <c r="N26" s="96" t="s">
        <v>14</v>
      </c>
    </row>
    <row r="27" spans="1:14" s="5" customFormat="1" ht="31.5">
      <c r="A27" s="87" t="s">
        <v>24</v>
      </c>
      <c r="B27" s="88" t="e">
        <f>SUM(B30,B31)</f>
        <v>#REF!</v>
      </c>
      <c r="C27" s="89" t="e">
        <f aca="true" t="shared" si="10" ref="C27:N27">C30+C31</f>
        <v>#REF!</v>
      </c>
      <c r="D27" s="67" t="e">
        <f t="shared" si="10"/>
        <v>#REF!</v>
      </c>
      <c r="E27" s="67" t="e">
        <f t="shared" si="10"/>
        <v>#REF!</v>
      </c>
      <c r="F27" s="90" t="e">
        <f t="shared" si="10"/>
        <v>#REF!</v>
      </c>
      <c r="G27" s="90" t="e">
        <f t="shared" si="10"/>
        <v>#REF!</v>
      </c>
      <c r="H27" s="68" t="e">
        <f t="shared" si="10"/>
        <v>#REF!</v>
      </c>
      <c r="I27" s="68" t="e">
        <f t="shared" si="10"/>
        <v>#REF!</v>
      </c>
      <c r="J27" s="68" t="e">
        <f t="shared" si="10"/>
        <v>#REF!</v>
      </c>
      <c r="K27" s="68" t="e">
        <f t="shared" si="10"/>
        <v>#REF!</v>
      </c>
      <c r="L27" s="68" t="e">
        <f t="shared" si="10"/>
        <v>#REF!</v>
      </c>
      <c r="M27" s="100" t="e">
        <f t="shared" si="10"/>
        <v>#REF!</v>
      </c>
      <c r="N27" s="119" t="e">
        <f t="shared" si="10"/>
        <v>#REF!</v>
      </c>
    </row>
    <row r="28" spans="1:14" s="5" customFormat="1" ht="14.25">
      <c r="A28" s="80" t="s">
        <v>25</v>
      </c>
      <c r="B28" s="91"/>
      <c r="C28" s="92"/>
      <c r="D28" s="92"/>
      <c r="E28" s="92"/>
      <c r="F28" s="92"/>
      <c r="G28" s="92"/>
      <c r="H28" s="92">
        <v>1500</v>
      </c>
      <c r="I28" s="120"/>
      <c r="J28" s="92"/>
      <c r="K28" s="92"/>
      <c r="L28" s="92"/>
      <c r="M28" s="121"/>
      <c r="N28" s="122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4"/>
    </row>
    <row r="30" spans="1:14" s="5" customFormat="1" ht="14.25">
      <c r="A30" s="11" t="s">
        <v>26</v>
      </c>
      <c r="B30" s="83" t="e">
        <f>#REF!</f>
        <v>#REF!</v>
      </c>
      <c r="C30" s="83" t="e">
        <f>#REF!</f>
        <v>#REF!</v>
      </c>
      <c r="D30" s="83" t="e">
        <f>#REF!</f>
        <v>#REF!</v>
      </c>
      <c r="E30" s="83" t="e">
        <f>#REF!</f>
        <v>#REF!</v>
      </c>
      <c r="F30" s="83" t="e">
        <f>#REF!</f>
        <v>#REF!</v>
      </c>
      <c r="G30" s="83" t="e">
        <f>#REF!</f>
        <v>#REF!</v>
      </c>
      <c r="H30" s="83" t="e">
        <f>#REF!</f>
        <v>#REF!</v>
      </c>
      <c r="I30" s="83" t="e">
        <f>#REF!</f>
        <v>#REF!</v>
      </c>
      <c r="J30" s="83" t="e">
        <f>#REF!</f>
        <v>#REF!</v>
      </c>
      <c r="K30" s="83" t="e">
        <f>#REF!</f>
        <v>#REF!</v>
      </c>
      <c r="L30" s="83" t="e">
        <f>#REF!</f>
        <v>#REF!</v>
      </c>
      <c r="M30" s="113" t="e">
        <f>#REF!</f>
        <v>#REF!</v>
      </c>
      <c r="N30" s="114" t="e">
        <f>#REF!</f>
        <v>#REF!</v>
      </c>
    </row>
    <row r="31" spans="1:14" s="5" customFormat="1" ht="15">
      <c r="A31" s="16" t="s">
        <v>27</v>
      </c>
      <c r="B31" s="83" t="e">
        <f>#REF!</f>
        <v>#REF!</v>
      </c>
      <c r="C31" s="83" t="e">
        <f>#REF!</f>
        <v>#REF!</v>
      </c>
      <c r="D31" s="83" t="e">
        <f>#REF!</f>
        <v>#REF!</v>
      </c>
      <c r="E31" s="83" t="e">
        <f>#REF!</f>
        <v>#REF!</v>
      </c>
      <c r="F31" s="83" t="e">
        <f>#REF!</f>
        <v>#REF!</v>
      </c>
      <c r="G31" s="83" t="e">
        <f>#REF!</f>
        <v>#REF!</v>
      </c>
      <c r="H31" s="83" t="e">
        <f>#REF!</f>
        <v>#REF!</v>
      </c>
      <c r="I31" s="83" t="e">
        <f>#REF!</f>
        <v>#REF!</v>
      </c>
      <c r="J31" s="83" t="e">
        <f>#REF!</f>
        <v>#REF!</v>
      </c>
      <c r="K31" s="83" t="e">
        <f>#REF!</f>
        <v>#REF!</v>
      </c>
      <c r="L31" s="83" t="e">
        <f>#REF!</f>
        <v>#REF!</v>
      </c>
      <c r="M31" s="113" t="e">
        <f>#REF!</f>
        <v>#REF!</v>
      </c>
      <c r="N31" s="114" t="e">
        <f>#REF!</f>
        <v>#REF!</v>
      </c>
    </row>
    <row r="32" spans="1:14" s="5" customFormat="1" ht="15">
      <c r="A32" s="10" t="s">
        <v>12</v>
      </c>
      <c r="B32" s="9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4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4" t="e">
        <f>#REF!</f>
        <v>#REF!</v>
      </c>
    </row>
    <row r="34" spans="1:14" s="5" customFormat="1" ht="28.5">
      <c r="A34" s="74" t="s">
        <v>29</v>
      </c>
      <c r="B34" s="94" t="e">
        <f>#REF!</f>
        <v>#REF!</v>
      </c>
      <c r="C34" s="94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94" t="e">
        <f>#REF!</f>
        <v>#REF!</v>
      </c>
      <c r="H34" s="94" t="e">
        <f>#REF!</f>
        <v>#REF!</v>
      </c>
      <c r="I34" s="94" t="e">
        <f>#REF!</f>
        <v>#REF!</v>
      </c>
      <c r="J34" s="94" t="e">
        <f>#REF!</f>
        <v>#REF!</v>
      </c>
      <c r="K34" s="94" t="e">
        <f>#REF!</f>
        <v>#REF!</v>
      </c>
      <c r="L34" s="94" t="e">
        <f>#REF!</f>
        <v>#REF!</v>
      </c>
      <c r="M34" s="107" t="e">
        <f>#REF!</f>
        <v>#REF!</v>
      </c>
      <c r="N34" s="108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0" t="s">
        <v>30</v>
      </c>
      <c r="B36" s="95"/>
      <c r="C36" s="95"/>
      <c r="D36" s="95"/>
      <c r="E36" s="95"/>
      <c r="F36" s="95"/>
      <c r="G36" s="95"/>
      <c r="H36" s="95"/>
      <c r="I36" s="95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6" t="s">
        <v>32</v>
      </c>
      <c r="B68" s="136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8" t="s">
        <v>45</v>
      </c>
      <c r="B69" s="138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8" t="s">
        <v>46</v>
      </c>
      <c r="B70" s="138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8" t="s">
        <v>47</v>
      </c>
      <c r="B71" s="138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8" t="s">
        <v>48</v>
      </c>
      <c r="B72" s="138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8" t="s">
        <v>49</v>
      </c>
      <c r="B73" s="138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8" t="s">
        <v>50</v>
      </c>
      <c r="B74" s="138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8" t="s">
        <v>51</v>
      </c>
      <c r="B75" s="138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8" t="s">
        <v>52</v>
      </c>
      <c r="B76" s="138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8" t="s">
        <v>53</v>
      </c>
      <c r="B77" s="138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8" t="s">
        <v>54</v>
      </c>
      <c r="B78" s="138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8" t="s">
        <v>55</v>
      </c>
      <c r="B79" s="138"/>
      <c r="C79" s="138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8" t="s">
        <v>56</v>
      </c>
      <c r="B80" s="138"/>
      <c r="C80" s="138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8" t="s">
        <v>57</v>
      </c>
      <c r="B81" s="138"/>
      <c r="C81" s="138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8" t="s">
        <v>58</v>
      </c>
      <c r="B82" s="138"/>
      <c r="C82" s="138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8" t="s">
        <v>59</v>
      </c>
      <c r="B83" s="138"/>
      <c r="C83" s="138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8" t="s">
        <v>60</v>
      </c>
      <c r="B84" s="138"/>
      <c r="C84" s="138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8" t="s">
        <v>61</v>
      </c>
      <c r="B85" s="138"/>
      <c r="C85" s="138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7" t="s">
        <v>62</v>
      </c>
      <c r="B86" s="137"/>
      <c r="C86" s="137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7" t="s">
        <v>63</v>
      </c>
      <c r="B87" s="137"/>
      <c r="C87" s="137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7" t="s">
        <v>64</v>
      </c>
      <c r="B88" s="137"/>
      <c r="C88" s="137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7" t="s">
        <v>65</v>
      </c>
      <c r="B89" s="137"/>
      <c r="C89" s="137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5"/>
      <c r="B90" s="135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6" t="s">
        <v>67</v>
      </c>
      <c r="B92" s="136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7" t="s">
        <v>68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F31" sqref="F31"/>
    </sheetView>
  </sheetViews>
  <sheetFormatPr defaultColWidth="9.140625" defaultRowHeight="12.75"/>
  <cols>
    <col min="1" max="1" width="64.421875" style="1" customWidth="1"/>
    <col min="2" max="2" width="15.421875" style="1" customWidth="1"/>
    <col min="3" max="3" width="12.57421875" style="1" bestFit="1" customWidth="1"/>
    <col min="4" max="5" width="14.140625" style="1" bestFit="1" customWidth="1"/>
    <col min="6" max="7" width="12.7109375" style="1" bestFit="1" customWidth="1"/>
    <col min="8" max="8" width="14.140625" style="1" bestFit="1" customWidth="1"/>
    <col min="9" max="10" width="12.7109375" style="1" bestFit="1" customWidth="1"/>
    <col min="11" max="11" width="13.57421875" style="1" bestFit="1" customWidth="1"/>
    <col min="12" max="12" width="14.140625" style="1" bestFit="1" customWidth="1"/>
    <col min="13" max="14" width="12.7109375" style="1" bestFit="1" customWidth="1"/>
    <col min="15" max="16384" width="9.140625" style="1" customWidth="1"/>
  </cols>
  <sheetData>
    <row r="1" spans="2:11" ht="45.75" customHeight="1">
      <c r="B1" s="141" t="s">
        <v>90</v>
      </c>
      <c r="C1" s="141"/>
      <c r="D1" s="141"/>
      <c r="E1" s="141"/>
      <c r="F1" s="141"/>
      <c r="G1" s="141"/>
      <c r="H1" s="141"/>
      <c r="I1" s="4"/>
      <c r="J1" s="4"/>
      <c r="K1" s="4"/>
    </row>
    <row r="2" spans="1:14" ht="27.75" customHeight="1" thickBot="1">
      <c r="A2" s="35"/>
      <c r="N2" s="125" t="s">
        <v>31</v>
      </c>
    </row>
    <row r="3" spans="1:14" s="133" customFormat="1" ht="45.75" customHeight="1" thickBot="1">
      <c r="A3" s="129" t="s">
        <v>2</v>
      </c>
      <c r="B3" s="130" t="s">
        <v>92</v>
      </c>
      <c r="C3" s="131" t="s">
        <v>74</v>
      </c>
      <c r="D3" s="131" t="s">
        <v>75</v>
      </c>
      <c r="E3" s="131" t="s">
        <v>76</v>
      </c>
      <c r="F3" s="131" t="s">
        <v>77</v>
      </c>
      <c r="G3" s="131" t="s">
        <v>78</v>
      </c>
      <c r="H3" s="131" t="s">
        <v>79</v>
      </c>
      <c r="I3" s="131" t="s">
        <v>80</v>
      </c>
      <c r="J3" s="131" t="s">
        <v>73</v>
      </c>
      <c r="K3" s="131" t="s">
        <v>81</v>
      </c>
      <c r="L3" s="131" t="s">
        <v>82</v>
      </c>
      <c r="M3" s="131" t="s">
        <v>83</v>
      </c>
      <c r="N3" s="132" t="s">
        <v>84</v>
      </c>
    </row>
    <row r="4" spans="1:14" s="5" customFormat="1" ht="37.5" customHeight="1">
      <c r="A4" s="36" t="s">
        <v>69</v>
      </c>
      <c r="B4" s="126">
        <v>96732.53</v>
      </c>
      <c r="C4" s="37">
        <v>10311.650000000001</v>
      </c>
      <c r="D4" s="37">
        <v>13531.34</v>
      </c>
      <c r="E4" s="37">
        <v>12572.42</v>
      </c>
      <c r="F4" s="37">
        <v>4766.04</v>
      </c>
      <c r="G4" s="37">
        <v>2464.45</v>
      </c>
      <c r="H4" s="37">
        <v>3135.46</v>
      </c>
      <c r="I4" s="37">
        <v>3709.1800000000003</v>
      </c>
      <c r="J4" s="37">
        <v>13786.22</v>
      </c>
      <c r="K4" s="37">
        <v>3665.47</v>
      </c>
      <c r="L4" s="37">
        <v>3956.59</v>
      </c>
      <c r="M4" s="37">
        <v>11145.8</v>
      </c>
      <c r="N4" s="38">
        <v>13687.91</v>
      </c>
    </row>
    <row r="5" spans="1:14" s="5" customFormat="1" ht="23.25" customHeight="1">
      <c r="A5" s="39" t="s">
        <v>12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s="5" customFormat="1" ht="23.25" customHeight="1">
      <c r="A6" s="43" t="s">
        <v>70</v>
      </c>
      <c r="B6" s="40">
        <v>77140.77</v>
      </c>
      <c r="C6" s="41">
        <v>8638.36</v>
      </c>
      <c r="D6" s="41">
        <v>10803.92</v>
      </c>
      <c r="E6" s="41">
        <v>11780.78</v>
      </c>
      <c r="F6" s="41">
        <v>1439.04</v>
      </c>
      <c r="G6" s="41">
        <v>1561.23</v>
      </c>
      <c r="H6" s="41">
        <v>1607.76</v>
      </c>
      <c r="I6" s="41">
        <v>1784.69</v>
      </c>
      <c r="J6" s="41">
        <v>12559.9</v>
      </c>
      <c r="K6" s="41">
        <v>2466.22</v>
      </c>
      <c r="L6" s="41">
        <v>1539.25</v>
      </c>
      <c r="M6" s="41">
        <v>10482.25</v>
      </c>
      <c r="N6" s="42">
        <v>12477.369999999999</v>
      </c>
    </row>
    <row r="7" spans="1:14" s="5" customFormat="1" ht="21" customHeight="1" thickBot="1">
      <c r="A7" s="44" t="s">
        <v>87</v>
      </c>
      <c r="B7" s="40">
        <v>19591.76</v>
      </c>
      <c r="C7" s="41">
        <v>1673.29</v>
      </c>
      <c r="D7" s="41">
        <v>2727.42</v>
      </c>
      <c r="E7" s="41">
        <v>791.64</v>
      </c>
      <c r="F7" s="41">
        <v>3327</v>
      </c>
      <c r="G7" s="41">
        <v>903.2199999999999</v>
      </c>
      <c r="H7" s="41">
        <v>1527.6999999999998</v>
      </c>
      <c r="I7" s="41">
        <v>1924.49</v>
      </c>
      <c r="J7" s="41">
        <v>1226.32</v>
      </c>
      <c r="K7" s="41">
        <v>1199.25</v>
      </c>
      <c r="L7" s="41">
        <v>2417.34</v>
      </c>
      <c r="M7" s="41">
        <v>663.5500000000001</v>
      </c>
      <c r="N7" s="42">
        <v>1210.54</v>
      </c>
    </row>
    <row r="8" spans="1:14" s="5" customFormat="1" ht="16.5" thickBot="1">
      <c r="A8" s="9" t="s">
        <v>19</v>
      </c>
      <c r="B8" s="45">
        <v>74327.15000000001</v>
      </c>
      <c r="C8" s="45">
        <v>9564.9</v>
      </c>
      <c r="D8" s="45">
        <v>3090.17</v>
      </c>
      <c r="E8" s="45">
        <v>12018.57</v>
      </c>
      <c r="F8" s="45">
        <v>2951.14</v>
      </c>
      <c r="G8" s="45">
        <v>1404.1</v>
      </c>
      <c r="H8" s="45">
        <v>2671.3599999999997</v>
      </c>
      <c r="I8" s="45">
        <v>2952.3199999999997</v>
      </c>
      <c r="J8" s="45">
        <v>13062.849999999999</v>
      </c>
      <c r="K8" s="45">
        <v>1730.04</v>
      </c>
      <c r="L8" s="45">
        <v>2795.5699999999997</v>
      </c>
      <c r="M8" s="45">
        <v>9316.11</v>
      </c>
      <c r="N8" s="127">
        <v>12770.02</v>
      </c>
    </row>
    <row r="9" spans="1:14" s="5" customFormat="1" ht="15.75">
      <c r="A9" s="46" t="s">
        <v>12</v>
      </c>
      <c r="B9" s="47"/>
      <c r="C9" s="54"/>
      <c r="D9" s="54"/>
      <c r="E9" s="54"/>
      <c r="F9" s="48"/>
      <c r="G9" s="48"/>
      <c r="H9" s="48"/>
      <c r="I9" s="48"/>
      <c r="J9" s="48"/>
      <c r="K9" s="48"/>
      <c r="L9" s="123"/>
      <c r="M9" s="123"/>
      <c r="N9" s="49"/>
    </row>
    <row r="10" spans="1:14" s="5" customFormat="1" ht="20.25" customHeight="1">
      <c r="A10" s="50" t="s">
        <v>71</v>
      </c>
      <c r="B10" s="40">
        <v>62762.01</v>
      </c>
      <c r="C10" s="41">
        <v>8549.58</v>
      </c>
      <c r="D10" s="41">
        <v>1693.02</v>
      </c>
      <c r="E10" s="41">
        <v>11577.74</v>
      </c>
      <c r="F10" s="41">
        <v>1273.29</v>
      </c>
      <c r="G10" s="41">
        <v>1352.8</v>
      </c>
      <c r="H10" s="41">
        <v>1325.51</v>
      </c>
      <c r="I10" s="41">
        <v>1617.82</v>
      </c>
      <c r="J10" s="41">
        <v>12434.81</v>
      </c>
      <c r="K10" s="41">
        <v>727.16</v>
      </c>
      <c r="L10" s="41">
        <v>1331.11</v>
      </c>
      <c r="M10" s="41">
        <v>8758.77</v>
      </c>
      <c r="N10" s="42">
        <v>12120.4</v>
      </c>
    </row>
    <row r="11" spans="1:14" s="5" customFormat="1" ht="21" customHeight="1" thickBot="1">
      <c r="A11" s="51" t="s">
        <v>88</v>
      </c>
      <c r="B11" s="40">
        <v>11565.140000000001</v>
      </c>
      <c r="C11" s="41">
        <v>1015.32</v>
      </c>
      <c r="D11" s="41">
        <v>1397.15</v>
      </c>
      <c r="E11" s="41">
        <v>440.83</v>
      </c>
      <c r="F11" s="41">
        <v>1677.85</v>
      </c>
      <c r="G11" s="41">
        <v>51.3</v>
      </c>
      <c r="H11" s="41">
        <v>1345.85</v>
      </c>
      <c r="I11" s="41">
        <v>1334.5</v>
      </c>
      <c r="J11" s="41">
        <v>628.04</v>
      </c>
      <c r="K11" s="41">
        <v>1002.88</v>
      </c>
      <c r="L11" s="41">
        <v>1464.46</v>
      </c>
      <c r="M11" s="41">
        <v>557.34</v>
      </c>
      <c r="N11" s="42">
        <v>649.62</v>
      </c>
    </row>
    <row r="12" spans="1:14" s="5" customFormat="1" ht="16.5" thickBot="1">
      <c r="A12" s="52" t="s">
        <v>85</v>
      </c>
      <c r="B12" s="53">
        <v>22405.38</v>
      </c>
      <c r="C12" s="53">
        <v>746.75</v>
      </c>
      <c r="D12" s="53">
        <v>10441.17</v>
      </c>
      <c r="E12" s="53">
        <v>553.85</v>
      </c>
      <c r="F12" s="53">
        <v>1814.9</v>
      </c>
      <c r="G12" s="53">
        <v>1060.35</v>
      </c>
      <c r="H12" s="53">
        <v>464.1</v>
      </c>
      <c r="I12" s="53">
        <v>756.86</v>
      </c>
      <c r="J12" s="53">
        <v>723.37</v>
      </c>
      <c r="K12" s="53">
        <v>1935.4299999999998</v>
      </c>
      <c r="L12" s="53">
        <v>1161.02</v>
      </c>
      <c r="M12" s="53">
        <v>1829.69</v>
      </c>
      <c r="N12" s="128">
        <v>917.89</v>
      </c>
    </row>
    <row r="13" spans="1:14" s="5" customFormat="1" ht="15.75">
      <c r="A13" s="46" t="s">
        <v>12</v>
      </c>
      <c r="B13" s="47"/>
      <c r="C13" s="54"/>
      <c r="D13" s="54"/>
      <c r="E13" s="54"/>
      <c r="F13" s="54"/>
      <c r="G13" s="54"/>
      <c r="H13" s="54"/>
      <c r="I13" s="54"/>
      <c r="J13" s="54"/>
      <c r="K13" s="54"/>
      <c r="L13" s="124"/>
      <c r="M13" s="124"/>
      <c r="N13" s="55"/>
    </row>
    <row r="14" spans="1:14" s="5" customFormat="1" ht="19.5" customHeight="1">
      <c r="A14" s="50" t="s">
        <v>72</v>
      </c>
      <c r="B14" s="40">
        <v>14378.76</v>
      </c>
      <c r="C14" s="41">
        <v>88.78</v>
      </c>
      <c r="D14" s="41">
        <v>9110.9</v>
      </c>
      <c r="E14" s="41">
        <v>203.04</v>
      </c>
      <c r="F14" s="41">
        <v>165.75</v>
      </c>
      <c r="G14" s="41">
        <v>208.43</v>
      </c>
      <c r="H14" s="41">
        <v>282.25</v>
      </c>
      <c r="I14" s="41">
        <v>166.87</v>
      </c>
      <c r="J14" s="41">
        <v>125.09</v>
      </c>
      <c r="K14" s="41">
        <v>1739.06</v>
      </c>
      <c r="L14" s="41">
        <v>208.14</v>
      </c>
      <c r="M14" s="41">
        <v>1723.48</v>
      </c>
      <c r="N14" s="42">
        <v>356.97</v>
      </c>
    </row>
    <row r="15" spans="1:14" s="5" customFormat="1" ht="22.5" customHeight="1" thickBot="1">
      <c r="A15" s="56" t="s">
        <v>88</v>
      </c>
      <c r="B15" s="57">
        <v>8026.62</v>
      </c>
      <c r="C15" s="58">
        <v>657.97</v>
      </c>
      <c r="D15" s="58">
        <v>1330.27</v>
      </c>
      <c r="E15" s="58">
        <v>350.81</v>
      </c>
      <c r="F15" s="58">
        <v>1649.15</v>
      </c>
      <c r="G15" s="58">
        <v>851.92</v>
      </c>
      <c r="H15" s="58">
        <v>181.85</v>
      </c>
      <c r="I15" s="58">
        <v>589.99</v>
      </c>
      <c r="J15" s="58">
        <v>598.28</v>
      </c>
      <c r="K15" s="58">
        <v>196.37</v>
      </c>
      <c r="L15" s="58">
        <v>952.88</v>
      </c>
      <c r="M15" s="58">
        <v>106.21</v>
      </c>
      <c r="N15" s="59">
        <v>560.92</v>
      </c>
    </row>
    <row r="16" spans="1:14" s="5" customFormat="1" ht="24.75" customHeight="1">
      <c r="A16" s="142" t="s">
        <v>86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18.75" customHeight="1">
      <c r="A17" s="134" t="s">
        <v>91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s="5" customFormat="1" ht="24.75" customHeight="1">
      <c r="A18" s="134" t="s">
        <v>89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2022-03-14T13:35:52Z</cp:lastPrinted>
  <dcterms:created xsi:type="dcterms:W3CDTF">2015-04-24T09:04:58Z</dcterms:created>
  <dcterms:modified xsi:type="dcterms:W3CDTF">2022-03-14T13:35:53Z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