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0 lunar ro " sheetId="2" r:id="rId2"/>
  </sheets>
  <definedNames>
    <definedName name="_xlnm.Print_Area" localSheetId="1">'sdp 2020 lunar ro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<sst xmlns="http://schemas.openxmlformats.org/spreadsheetml/2006/main" count="108" uniqueCount="91">
  <si>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</si>
  <si>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</si>
  <si>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</si>
  <si>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</si>
  <si>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</si>
  <si>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</si>
  <si>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</si>
  <si>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</si>
  <si>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</si>
  <si>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</si>
  <si>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</si>
  <si>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</si>
  <si>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</si>
  <si>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</si>
  <si>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</si>
  <si>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</si>
  <si>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</si>
  <si>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</si>
  <si>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</si>
  <si>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</si>
  <si>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</si>
  <si>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</si>
  <si>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</si>
  <si>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</si>
  <si>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</si>
  <si>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</si>
  <si>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</si>
  <si>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</si>
  <si>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</si>
  <si>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</si>
  <si>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</si>
  <si>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</si>
  <si>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</si>
  <si>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</si>
  <si>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</si>
  <si>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</si>
  <si>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</si>
  <si>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</si>
  <si>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</si>
  <si>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</si>
  <si>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</si>
  <si>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</si>
  <si>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</si>
  <si>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</si>
  <si>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</si>
  <si>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</si>
  <si>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</si>
  <si>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</si>
  <si>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</si>
  <si>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</si>
  <si>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</si>
  <si>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</si>
  <si>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</si>
  <si>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</si>
  <si>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</si>
  <si>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</si>
  <si>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</si>
  <si>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</si>
  <si>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</si>
  <si>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</si>
  <si>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</si>
  <si>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</si>
  <si>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</si>
  <si>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</si>
  <si>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</si>
  <si>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</si>
  <si>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</si>
  <si>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</si>
  <si>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</si>
  <si>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2019</t>
  </si>
  <si>
    <t>Total  2020</t>
  </si>
  <si>
    <t>Serviciul datoriei publice guvernamentale*)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</si>
  <si>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</si>
  <si>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</si>
  <si>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</si>
  <si>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</si>
  <si>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</si>
  <si>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</si>
  <si>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</si>
  <si>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*) proiectie pe baza cursului de schimb valutar mediu comunicat pe anul 2020, cf CNSP Prognoza  august 2020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</si>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</sst>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4" fontId="6" fillId="0" borderId="18" xfId="0" applyNumberFormat="1" applyFont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21" xfId="0" applyNumberFormat="1" applyFont="1" applyBorder="1" applyAlignment="1">
      <alignment horizontal="left" vertical="top" wrapText="1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vertical="center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178" fontId="10" fillId="0" borderId="18" xfId="0" applyNumberFormat="1" applyFont="1" applyBorder="1" applyAlignment="1">
      <alignment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10" fillId="0" borderId="23" xfId="0" applyNumberFormat="1" applyFont="1" applyFill="1" applyBorder="1" applyAlignment="1">
      <alignment horizontal="left" vertical="top" wrapText="1"/>
    </xf>
    <xf numFmtId="4" fontId="6" fillId="0" borderId="24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5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183" fontId="5" fillId="34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left" vertical="top" wrapText="1"/>
    </xf>
    <xf numFmtId="177" fontId="5" fillId="0" borderId="28" xfId="0" applyNumberFormat="1" applyFont="1" applyBorder="1" applyAlignment="1">
      <alignment/>
    </xf>
    <xf numFmtId="177" fontId="5" fillId="0" borderId="29" xfId="0" applyNumberFormat="1" applyFont="1" applyFill="1" applyBorder="1" applyAlignment="1">
      <alignment/>
    </xf>
    <xf numFmtId="177" fontId="5" fillId="0" borderId="29" xfId="0" applyNumberFormat="1" applyFont="1" applyBorder="1" applyAlignment="1">
      <alignment/>
    </xf>
    <xf numFmtId="0" fontId="5" fillId="35" borderId="30" xfId="0" applyNumberFormat="1" applyFont="1" applyFill="1" applyBorder="1" applyAlignment="1">
      <alignment horizontal="right" vertical="center" wrapText="1"/>
    </xf>
    <xf numFmtId="177" fontId="5" fillId="35" borderId="31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2" xfId="0" applyNumberFormat="1" applyFont="1" applyBorder="1" applyAlignment="1">
      <alignment horizontal="left" vertical="top" wrapText="1"/>
    </xf>
    <xf numFmtId="177" fontId="3" fillId="0" borderId="3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4" xfId="0" applyNumberFormat="1" applyFont="1" applyFill="1" applyBorder="1" applyAlignment="1">
      <alignment horizontal="left" vertical="center" wrapText="1"/>
    </xf>
    <xf numFmtId="177" fontId="5" fillId="0" borderId="3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left" vertical="center" wrapText="1"/>
    </xf>
    <xf numFmtId="177" fontId="8" fillId="0" borderId="26" xfId="0" applyNumberFormat="1" applyFont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5" xfId="0" applyNumberFormat="1" applyFont="1" applyFill="1" applyBorder="1" applyAlignment="1">
      <alignment horizontal="left" vertical="top" wrapText="1"/>
    </xf>
    <xf numFmtId="177" fontId="8" fillId="35" borderId="36" xfId="0" applyNumberFormat="1" applyFont="1" applyFill="1" applyBorder="1" applyAlignment="1">
      <alignment/>
    </xf>
    <xf numFmtId="0" fontId="6" fillId="0" borderId="27" xfId="0" applyNumberFormat="1" applyFont="1" applyFill="1" applyBorder="1" applyAlignment="1">
      <alignment horizontal="left" vertical="center" wrapText="1"/>
    </xf>
    <xf numFmtId="177" fontId="5" fillId="0" borderId="37" xfId="0" applyNumberFormat="1" applyFont="1" applyBorder="1" applyAlignment="1">
      <alignment/>
    </xf>
    <xf numFmtId="177" fontId="63" fillId="0" borderId="29" xfId="0" applyNumberFormat="1" applyFont="1" applyFill="1" applyBorder="1" applyAlignment="1">
      <alignment/>
    </xf>
    <xf numFmtId="177" fontId="5" fillId="36" borderId="29" xfId="0" applyNumberFormat="1" applyFont="1" applyFill="1" applyBorder="1" applyAlignment="1">
      <alignment/>
    </xf>
    <xf numFmtId="177" fontId="8" fillId="0" borderId="35" xfId="0" applyNumberFormat="1" applyFont="1" applyBorder="1" applyAlignment="1">
      <alignment/>
    </xf>
    <xf numFmtId="177" fontId="9" fillId="0" borderId="26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3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6" xfId="0" applyNumberFormat="1" applyFont="1" applyFill="1" applyBorder="1" applyAlignment="1">
      <alignment horizontal="center" vertical="center" wrapText="1"/>
    </xf>
    <xf numFmtId="183" fontId="5" fillId="34" borderId="36" xfId="0" applyNumberFormat="1" applyFont="1" applyFill="1" applyBorder="1" applyAlignment="1">
      <alignment horizontal="center" vertical="center" wrapText="1"/>
    </xf>
    <xf numFmtId="183" fontId="5" fillId="34" borderId="20" xfId="0" applyNumberFormat="1" applyFont="1" applyFill="1" applyBorder="1" applyAlignment="1">
      <alignment horizontal="center" vertical="center" wrapText="1"/>
    </xf>
    <xf numFmtId="177" fontId="5" fillId="0" borderId="39" xfId="0" applyNumberFormat="1" applyFont="1" applyBorder="1" applyAlignment="1">
      <alignment/>
    </xf>
    <xf numFmtId="177" fontId="5" fillId="0" borderId="40" xfId="0" applyNumberFormat="1" applyFont="1" applyBorder="1" applyAlignment="1">
      <alignment/>
    </xf>
    <xf numFmtId="177" fontId="5" fillId="35" borderId="41" xfId="0" applyNumberFormat="1" applyFont="1" applyFill="1" applyBorder="1" applyAlignment="1">
      <alignment/>
    </xf>
    <xf numFmtId="177" fontId="5" fillId="35" borderId="42" xfId="0" applyNumberFormat="1" applyFont="1" applyFill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0" xfId="0" applyNumberFormat="1" applyFont="1" applyFill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177" fontId="5" fillId="0" borderId="45" xfId="0" applyNumberFormat="1" applyFont="1" applyBorder="1" applyAlignment="1">
      <alignment horizontal="center" vertical="center"/>
    </xf>
    <xf numFmtId="177" fontId="5" fillId="0" borderId="46" xfId="0" applyNumberFormat="1" applyFont="1" applyBorder="1" applyAlignment="1">
      <alignment horizontal="center" vertical="center"/>
    </xf>
    <xf numFmtId="177" fontId="8" fillId="0" borderId="45" xfId="0" applyNumberFormat="1" applyFont="1" applyFill="1" applyBorder="1" applyAlignment="1">
      <alignment horizontal="center" vertical="center"/>
    </xf>
    <xf numFmtId="177" fontId="8" fillId="0" borderId="46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0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0" xfId="0" applyNumberFormat="1" applyFont="1" applyFill="1" applyBorder="1" applyAlignment="1">
      <alignment/>
    </xf>
    <xf numFmtId="177" fontId="8" fillId="35" borderId="45" xfId="0" applyNumberFormat="1" applyFont="1" applyFill="1" applyBorder="1" applyAlignment="1">
      <alignment/>
    </xf>
    <xf numFmtId="177" fontId="8" fillId="35" borderId="46" xfId="0" applyNumberFormat="1" applyFont="1" applyFill="1" applyBorder="1" applyAlignment="1">
      <alignment/>
    </xf>
    <xf numFmtId="177" fontId="5" fillId="0" borderId="47" xfId="0" applyNumberFormat="1" applyFont="1" applyBorder="1" applyAlignment="1">
      <alignment/>
    </xf>
    <xf numFmtId="177" fontId="8" fillId="0" borderId="26" xfId="0" applyNumberFormat="1" applyFont="1" applyBorder="1" applyAlignment="1">
      <alignment/>
    </xf>
    <xf numFmtId="177" fontId="9" fillId="0" borderId="45" xfId="0" applyNumberFormat="1" applyFont="1" applyBorder="1" applyAlignment="1">
      <alignment/>
    </xf>
    <xf numFmtId="177" fontId="9" fillId="0" borderId="46" xfId="0" applyNumberFormat="1" applyFont="1" applyBorder="1" applyAlignment="1">
      <alignment/>
    </xf>
    <xf numFmtId="178" fontId="10" fillId="0" borderId="32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0" fontId="10" fillId="34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/>
    </xf>
    <xf numFmtId="4" fontId="7" fillId="0" borderId="18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0" fillId="34" borderId="48" xfId="0" applyNumberFormat="1" applyFont="1" applyFill="1" applyBorder="1" applyAlignment="1">
      <alignment horizontal="center" vertical="center" wrapText="1"/>
    </xf>
    <xf numFmtId="4" fontId="7" fillId="0" borderId="49" xfId="0" applyNumberFormat="1" applyFont="1" applyFill="1" applyBorder="1" applyAlignment="1">
      <alignment vertical="center"/>
    </xf>
    <xf numFmtId="4" fontId="10" fillId="0" borderId="50" xfId="0" applyNumberFormat="1" applyFont="1" applyBorder="1" applyAlignment="1">
      <alignment/>
    </xf>
    <xf numFmtId="4" fontId="10" fillId="0" borderId="48" xfId="0" applyNumberFormat="1" applyFont="1" applyBorder="1" applyAlignment="1">
      <alignment horizontal="right" vertical="center"/>
    </xf>
    <xf numFmtId="178" fontId="10" fillId="0" borderId="49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0" fillId="0" borderId="49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275"/>
          <c:w val="0.864"/>
          <c:h val="0.68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4873664"/>
        <c:axId val="66754113"/>
      </c:barChart>
      <c:catAx>
        <c:axId val="148736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113"/>
        <c:crossesAt val="0"/>
        <c:auto val="1"/>
        <c:lblOffset val="100"/>
        <c:tickLblSkip val="1"/>
        <c:noMultiLvlLbl val="0"/>
      </c:catAx>
      <c:valAx>
        <c:axId val="66754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25"/>
          <c:y val="0.45825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3:14" ht="12.75">
      <c r="C2" s="3"/>
      <c r="D2" s="8"/>
      <c r="J2" s="3"/>
      <c r="K2" s="8"/>
      <c r="N2" s="100" t="s">
        <v>1</v>
      </c>
    </row>
    <row r="3" spans="1:14" s="5" customFormat="1" ht="45.75" customHeight="1">
      <c r="A3" s="66" t="s">
        <v>2</v>
      </c>
      <c r="B3" s="67" t="s">
        <v>3</v>
      </c>
      <c r="C3" s="68">
        <v>42370</v>
      </c>
      <c r="D3" s="68">
        <v>42401</v>
      </c>
      <c r="E3" s="68">
        <v>42430</v>
      </c>
      <c r="F3" s="68">
        <v>42461</v>
      </c>
      <c r="G3" s="68">
        <v>42491</v>
      </c>
      <c r="H3" s="68">
        <v>42522</v>
      </c>
      <c r="I3" s="101" t="s">
        <v>4</v>
      </c>
      <c r="J3" s="101" t="s">
        <v>5</v>
      </c>
      <c r="K3" s="101" t="s">
        <v>6</v>
      </c>
      <c r="L3" s="101" t="s">
        <v>7</v>
      </c>
      <c r="M3" s="102" t="s">
        <v>8</v>
      </c>
      <c r="N3" s="103" t="s">
        <v>9</v>
      </c>
    </row>
    <row r="4" spans="1:14" s="5" customFormat="1" ht="48.75" customHeight="1">
      <c r="A4" s="69" t="s">
        <v>10</v>
      </c>
      <c r="B4" s="70" t="e">
        <f aca="true" t="shared" si="0" ref="B4:N4">SUM(B7,B9)</f>
        <v>#REF!</v>
      </c>
      <c r="C4" s="71" t="e">
        <f t="shared" si="0"/>
        <v>#REF!</v>
      </c>
      <c r="D4" s="71" t="e">
        <f t="shared" si="0"/>
        <v>#REF!</v>
      </c>
      <c r="E4" s="71" t="e">
        <f t="shared" si="0"/>
        <v>#REF!</v>
      </c>
      <c r="F4" s="72" t="e">
        <f t="shared" si="0"/>
        <v>#REF!</v>
      </c>
      <c r="G4" s="72" t="e">
        <f t="shared" si="0"/>
        <v>#REF!</v>
      </c>
      <c r="H4" s="72" t="e">
        <f t="shared" si="0"/>
        <v>#REF!</v>
      </c>
      <c r="I4" s="72" t="e">
        <f t="shared" si="0"/>
        <v>#REF!</v>
      </c>
      <c r="J4" s="72" t="e">
        <f t="shared" si="0"/>
        <v>#REF!</v>
      </c>
      <c r="K4" s="72" t="e">
        <f t="shared" si="0"/>
        <v>#REF!</v>
      </c>
      <c r="L4" s="72" t="e">
        <f t="shared" si="0"/>
        <v>#REF!</v>
      </c>
      <c r="M4" s="104" t="e">
        <f t="shared" si="0"/>
        <v>#REF!</v>
      </c>
      <c r="N4" s="105" t="e">
        <f t="shared" si="0"/>
        <v>#REF!</v>
      </c>
    </row>
    <row r="5" spans="1:14" s="5" customFormat="1" ht="15">
      <c r="A5" s="73" t="s">
        <v>11</v>
      </c>
      <c r="B5" s="74" t="e">
        <f aca="true" t="shared" si="1" ref="B5:N5">B27+B24</f>
        <v>#REF!</v>
      </c>
      <c r="C5" s="74" t="e">
        <f t="shared" si="1"/>
        <v>#REF!</v>
      </c>
      <c r="D5" s="74" t="e">
        <f t="shared" si="1"/>
        <v>#REF!</v>
      </c>
      <c r="E5" s="74" t="e">
        <f t="shared" si="1"/>
        <v>#REF!</v>
      </c>
      <c r="F5" s="74" t="e">
        <f t="shared" si="1"/>
        <v>#REF!</v>
      </c>
      <c r="G5" s="74" t="e">
        <f t="shared" si="1"/>
        <v>#REF!</v>
      </c>
      <c r="H5" s="74" t="e">
        <f t="shared" si="1"/>
        <v>#REF!</v>
      </c>
      <c r="I5" s="74" t="e">
        <f t="shared" si="1"/>
        <v>#REF!</v>
      </c>
      <c r="J5" s="74" t="e">
        <f t="shared" si="1"/>
        <v>#REF!</v>
      </c>
      <c r="K5" s="74" t="e">
        <f t="shared" si="1"/>
        <v>#REF!</v>
      </c>
      <c r="L5" s="74" t="e">
        <f t="shared" si="1"/>
        <v>#REF!</v>
      </c>
      <c r="M5" s="106" t="e">
        <f t="shared" si="1"/>
        <v>#REF!</v>
      </c>
      <c r="N5" s="107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75"/>
      <c r="F6" s="15"/>
      <c r="G6" s="15"/>
      <c r="H6" s="15"/>
      <c r="I6" s="15"/>
      <c r="J6" s="15"/>
      <c r="K6" s="15"/>
      <c r="L6" s="15"/>
      <c r="M6" s="23"/>
      <c r="N6" s="108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8" t="e">
        <f t="shared" si="2"/>
        <v>#REF!</v>
      </c>
    </row>
    <row r="8" spans="1:14" s="5" customFormat="1" ht="14.25">
      <c r="A8" s="76" t="s">
        <v>14</v>
      </c>
      <c r="B8" s="77" t="e">
        <f aca="true" t="shared" si="3" ref="B8:N8">B7/B14</f>
        <v>#REF!</v>
      </c>
      <c r="C8" s="77" t="e">
        <f t="shared" si="3"/>
        <v>#REF!</v>
      </c>
      <c r="D8" s="77" t="e">
        <f t="shared" si="3"/>
        <v>#REF!</v>
      </c>
      <c r="E8" s="77" t="e">
        <f t="shared" si="3"/>
        <v>#REF!</v>
      </c>
      <c r="F8" s="77" t="e">
        <f t="shared" si="3"/>
        <v>#REF!</v>
      </c>
      <c r="G8" s="77" t="e">
        <f t="shared" si="3"/>
        <v>#REF!</v>
      </c>
      <c r="H8" s="77" t="e">
        <f t="shared" si="3"/>
        <v>#REF!</v>
      </c>
      <c r="I8" s="77" t="e">
        <f t="shared" si="3"/>
        <v>#REF!</v>
      </c>
      <c r="J8" s="77" t="e">
        <f t="shared" si="3"/>
        <v>#REF!</v>
      </c>
      <c r="K8" s="77" t="e">
        <f t="shared" si="3"/>
        <v>#REF!</v>
      </c>
      <c r="L8" s="77" t="e">
        <f t="shared" si="3"/>
        <v>#REF!</v>
      </c>
      <c r="M8" s="109" t="e">
        <f t="shared" si="3"/>
        <v>#REF!</v>
      </c>
      <c r="N8" s="110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8" t="e">
        <f t="shared" si="4"/>
        <v>#REF!</v>
      </c>
    </row>
    <row r="10" spans="1:14" s="5" customFormat="1" ht="14.25">
      <c r="A10" s="76" t="s">
        <v>14</v>
      </c>
      <c r="B10" s="77" t="e">
        <f aca="true" t="shared" si="5" ref="B10:N10">B9/B14</f>
        <v>#REF!</v>
      </c>
      <c r="C10" s="77" t="e">
        <f t="shared" si="5"/>
        <v>#REF!</v>
      </c>
      <c r="D10" s="77" t="e">
        <f t="shared" si="5"/>
        <v>#REF!</v>
      </c>
      <c r="E10" s="77" t="e">
        <f t="shared" si="5"/>
        <v>#REF!</v>
      </c>
      <c r="F10" s="77" t="e">
        <f t="shared" si="5"/>
        <v>#REF!</v>
      </c>
      <c r="G10" s="77" t="e">
        <f t="shared" si="5"/>
        <v>#REF!</v>
      </c>
      <c r="H10" s="77" t="e">
        <f t="shared" si="5"/>
        <v>#REF!</v>
      </c>
      <c r="I10" s="77" t="e">
        <f t="shared" si="5"/>
        <v>#REF!</v>
      </c>
      <c r="J10" s="77" t="e">
        <f t="shared" si="5"/>
        <v>#REF!</v>
      </c>
      <c r="K10" s="77" t="e">
        <f t="shared" si="5"/>
        <v>#REF!</v>
      </c>
      <c r="L10" s="77" t="e">
        <f t="shared" si="5"/>
        <v>#REF!</v>
      </c>
      <c r="M10" s="109" t="e">
        <f t="shared" si="5"/>
        <v>#REF!</v>
      </c>
      <c r="N10" s="110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8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8" t="e">
        <f t="shared" si="6"/>
        <v>#REF!</v>
      </c>
    </row>
    <row r="13" spans="1:14" s="5" customFormat="1" ht="28.5">
      <c r="A13" s="78" t="s">
        <v>17</v>
      </c>
      <c r="B13" s="79" t="e">
        <f>B23+B34*B14</f>
        <v>#REF!</v>
      </c>
      <c r="C13" s="79" t="e">
        <f>C23+C34*C14</f>
        <v>#REF!</v>
      </c>
      <c r="D13" s="79" t="e">
        <f aca="true" t="shared" si="7" ref="D13:N13">D23+D34*D14</f>
        <v>#REF!</v>
      </c>
      <c r="E13" s="79" t="e">
        <f t="shared" si="7"/>
        <v>#REF!</v>
      </c>
      <c r="F13" s="79" t="e">
        <f t="shared" si="7"/>
        <v>#REF!</v>
      </c>
      <c r="G13" s="79" t="e">
        <f t="shared" si="7"/>
        <v>#REF!</v>
      </c>
      <c r="H13" s="79" t="e">
        <f t="shared" si="7"/>
        <v>#REF!</v>
      </c>
      <c r="I13" s="79" t="e">
        <f t="shared" si="7"/>
        <v>#REF!</v>
      </c>
      <c r="J13" s="79" t="e">
        <f t="shared" si="7"/>
        <v>#REF!</v>
      </c>
      <c r="K13" s="79" t="e">
        <f t="shared" si="7"/>
        <v>#REF!</v>
      </c>
      <c r="L13" s="79" t="e">
        <f t="shared" si="7"/>
        <v>#REF!</v>
      </c>
      <c r="M13" s="111" t="e">
        <f t="shared" si="7"/>
        <v>#REF!</v>
      </c>
      <c r="N13" s="112" t="e">
        <f t="shared" si="7"/>
        <v>#REF!</v>
      </c>
    </row>
    <row r="14" spans="1:14" s="1" customFormat="1" ht="17.25" customHeight="1">
      <c r="A14" s="80" t="s">
        <v>18</v>
      </c>
      <c r="B14" s="65">
        <v>4.46</v>
      </c>
      <c r="C14" s="65">
        <v>4.46</v>
      </c>
      <c r="D14" s="65">
        <v>4.46</v>
      </c>
      <c r="E14" s="65">
        <v>4.46</v>
      </c>
      <c r="F14" s="65">
        <v>4.46</v>
      </c>
      <c r="G14" s="65">
        <v>4.46</v>
      </c>
      <c r="H14" s="65">
        <v>4.46</v>
      </c>
      <c r="I14" s="65">
        <v>4.48</v>
      </c>
      <c r="J14" s="65">
        <v>4.48</v>
      </c>
      <c r="K14" s="65">
        <v>4.48</v>
      </c>
      <c r="L14" s="65">
        <v>4.48</v>
      </c>
      <c r="M14" s="65">
        <v>4.48</v>
      </c>
      <c r="N14" s="65">
        <v>4.48</v>
      </c>
    </row>
    <row r="15" s="5" customFormat="1" ht="14.25"/>
    <row r="16" spans="1:14" s="5" customFormat="1" ht="31.5">
      <c r="A16" s="81" t="s">
        <v>19</v>
      </c>
      <c r="B16" s="82" t="e">
        <f>SUM(B19,B20)</f>
        <v>#REF!</v>
      </c>
      <c r="C16" s="83" t="e">
        <f aca="true" t="shared" si="8" ref="C16:N16">C19+C20</f>
        <v>#REF!</v>
      </c>
      <c r="D16" s="83" t="e">
        <f t="shared" si="8"/>
        <v>#REF!</v>
      </c>
      <c r="E16" s="83" t="e">
        <f t="shared" si="8"/>
        <v>#REF!</v>
      </c>
      <c r="F16" s="83" t="e">
        <f t="shared" si="8"/>
        <v>#REF!</v>
      </c>
      <c r="G16" s="83" t="e">
        <f t="shared" si="8"/>
        <v>#REF!</v>
      </c>
      <c r="H16" s="83" t="e">
        <f t="shared" si="8"/>
        <v>#REF!</v>
      </c>
      <c r="I16" s="83" t="e">
        <f t="shared" si="8"/>
        <v>#REF!</v>
      </c>
      <c r="J16" s="83" t="e">
        <f t="shared" si="8"/>
        <v>#REF!</v>
      </c>
      <c r="K16" s="83" t="e">
        <f t="shared" si="8"/>
        <v>#REF!</v>
      </c>
      <c r="L16" s="83" t="e">
        <f t="shared" si="8"/>
        <v>#REF!</v>
      </c>
      <c r="M16" s="113" t="e">
        <f t="shared" si="8"/>
        <v>#REF!</v>
      </c>
      <c r="N16" s="114" t="e">
        <f t="shared" si="8"/>
        <v>#REF!</v>
      </c>
    </row>
    <row r="17" spans="1:15" s="6" customFormat="1" ht="33.75" customHeight="1">
      <c r="A17" s="84" t="s">
        <v>20</v>
      </c>
      <c r="B17" s="85" t="e">
        <f>SUM(C17:N17)</f>
        <v>#REF!</v>
      </c>
      <c r="C17" s="86" t="e">
        <f>#REF!</f>
        <v>#REF!</v>
      </c>
      <c r="D17" s="86" t="e">
        <f>#REF!</f>
        <v>#REF!</v>
      </c>
      <c r="E17" s="86" t="e">
        <f>#REF!</f>
        <v>#REF!</v>
      </c>
      <c r="F17" s="86" t="e">
        <f>#REF!</f>
        <v>#REF!</v>
      </c>
      <c r="G17" s="86" t="e">
        <f>#REF!</f>
        <v>#REF!</v>
      </c>
      <c r="H17" s="86" t="e">
        <f>#REF!</f>
        <v>#REF!</v>
      </c>
      <c r="I17" s="86" t="e">
        <f>#REF!</f>
        <v>#REF!</v>
      </c>
      <c r="J17" s="86" t="e">
        <f>#REF!</f>
        <v>#REF!</v>
      </c>
      <c r="K17" s="86" t="e">
        <f>#REF!</f>
        <v>#REF!</v>
      </c>
      <c r="L17" s="86" t="e">
        <f>#REF!</f>
        <v>#REF!</v>
      </c>
      <c r="M17" s="115" t="e">
        <f>#REF!</f>
        <v>#REF!</v>
      </c>
      <c r="N17" s="116" t="e">
        <f>#REF!</f>
        <v>#REF!</v>
      </c>
      <c r="O17" s="21"/>
    </row>
    <row r="18" spans="1:14" s="5" customFormat="1" ht="15">
      <c r="A18" s="10" t="s">
        <v>12</v>
      </c>
      <c r="B18" s="14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17"/>
      <c r="N18" s="118"/>
    </row>
    <row r="19" spans="1:14" s="5" customFormat="1" ht="14.25">
      <c r="A19" s="11" t="s">
        <v>13</v>
      </c>
      <c r="B19" s="14" t="e">
        <f>SUM(C19:N19)</f>
        <v>#REF!</v>
      </c>
      <c r="C19" s="88" t="e">
        <f>#REF!</f>
        <v>#REF!</v>
      </c>
      <c r="D19" s="88" t="e">
        <f>#REF!</f>
        <v>#REF!</v>
      </c>
      <c r="E19" s="88" t="e">
        <f>#REF!</f>
        <v>#REF!</v>
      </c>
      <c r="F19" s="88" t="e">
        <f>#REF!</f>
        <v>#REF!</v>
      </c>
      <c r="G19" s="88" t="e">
        <f>#REF!</f>
        <v>#REF!</v>
      </c>
      <c r="H19" s="88" t="e">
        <f>#REF!</f>
        <v>#REF!</v>
      </c>
      <c r="I19" s="88" t="e">
        <f>#REF!</f>
        <v>#REF!</v>
      </c>
      <c r="J19" s="88" t="e">
        <f>#REF!</f>
        <v>#REF!</v>
      </c>
      <c r="K19" s="88" t="e">
        <f>#REF!</f>
        <v>#REF!</v>
      </c>
      <c r="L19" s="88" t="e">
        <f>#REF!</f>
        <v>#REF!</v>
      </c>
      <c r="M19" s="119" t="e">
        <f>#REF!</f>
        <v>#REF!</v>
      </c>
      <c r="N19" s="120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8" t="e">
        <f>#REF!</f>
        <v>#REF!</v>
      </c>
      <c r="D20" s="88" t="e">
        <f>#REF!</f>
        <v>#REF!</v>
      </c>
      <c r="E20" s="88" t="e">
        <f>#REF!</f>
        <v>#REF!</v>
      </c>
      <c r="F20" s="88" t="e">
        <f>#REF!</f>
        <v>#REF!</v>
      </c>
      <c r="G20" s="88" t="e">
        <f>#REF!</f>
        <v>#REF!</v>
      </c>
      <c r="H20" s="88" t="e">
        <f>#REF!</f>
        <v>#REF!</v>
      </c>
      <c r="I20" s="88" t="e">
        <f>#REF!</f>
        <v>#REF!</v>
      </c>
      <c r="J20" s="88" t="e">
        <f>#REF!</f>
        <v>#REF!</v>
      </c>
      <c r="K20" s="88" t="e">
        <f>#REF!</f>
        <v>#REF!</v>
      </c>
      <c r="L20" s="88" t="e">
        <f>#REF!</f>
        <v>#REF!</v>
      </c>
      <c r="M20" s="119" t="e">
        <f>#REF!</f>
        <v>#REF!</v>
      </c>
      <c r="N20" s="120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8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8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8" t="e">
        <f>#REF!+#REF!</f>
        <v>#REF!</v>
      </c>
    </row>
    <row r="24" spans="1:14" s="5" customFormat="1" ht="28.5">
      <c r="A24" s="89" t="s">
        <v>23</v>
      </c>
      <c r="B24" s="90" t="e">
        <f aca="true" t="shared" si="9" ref="B24:N24">B16/B14</f>
        <v>#REF!</v>
      </c>
      <c r="C24" s="90" t="e">
        <f t="shared" si="9"/>
        <v>#REF!</v>
      </c>
      <c r="D24" s="90" t="e">
        <f t="shared" si="9"/>
        <v>#REF!</v>
      </c>
      <c r="E24" s="90" t="e">
        <f t="shared" si="9"/>
        <v>#REF!</v>
      </c>
      <c r="F24" s="90" t="e">
        <f t="shared" si="9"/>
        <v>#REF!</v>
      </c>
      <c r="G24" s="90" t="e">
        <f t="shared" si="9"/>
        <v>#REF!</v>
      </c>
      <c r="H24" s="90" t="e">
        <f t="shared" si="9"/>
        <v>#REF!</v>
      </c>
      <c r="I24" s="90" t="e">
        <f t="shared" si="9"/>
        <v>#REF!</v>
      </c>
      <c r="J24" s="90" t="e">
        <f t="shared" si="9"/>
        <v>#REF!</v>
      </c>
      <c r="K24" s="90" t="e">
        <f t="shared" si="9"/>
        <v>#REF!</v>
      </c>
      <c r="L24" s="90" t="e">
        <f t="shared" si="9"/>
        <v>#REF!</v>
      </c>
      <c r="M24" s="121" t="e">
        <f t="shared" si="9"/>
        <v>#REF!</v>
      </c>
      <c r="N24" s="122" t="e">
        <f t="shared" si="9"/>
        <v>#REF!</v>
      </c>
    </row>
    <row r="25" spans="1:14" s="1" customFormat="1" ht="18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22"/>
      <c r="M25" s="22"/>
      <c r="N25" s="22"/>
    </row>
    <row r="26" spans="5:14" s="5" customFormat="1" ht="14.25">
      <c r="E26" s="13"/>
      <c r="F26" s="13"/>
      <c r="N26" s="100" t="s">
        <v>14</v>
      </c>
    </row>
    <row r="27" spans="1:14" s="5" customFormat="1" ht="31.5">
      <c r="A27" s="91" t="s">
        <v>24</v>
      </c>
      <c r="B27" s="92" t="e">
        <f>SUM(B30,B31)</f>
        <v>#REF!</v>
      </c>
      <c r="C27" s="93" t="e">
        <f aca="true" t="shared" si="10" ref="C27:N27">C30+C31</f>
        <v>#REF!</v>
      </c>
      <c r="D27" s="71" t="e">
        <f t="shared" si="10"/>
        <v>#REF!</v>
      </c>
      <c r="E27" s="71" t="e">
        <f t="shared" si="10"/>
        <v>#REF!</v>
      </c>
      <c r="F27" s="94" t="e">
        <f t="shared" si="10"/>
        <v>#REF!</v>
      </c>
      <c r="G27" s="94" t="e">
        <f t="shared" si="10"/>
        <v>#REF!</v>
      </c>
      <c r="H27" s="72" t="e">
        <f t="shared" si="10"/>
        <v>#REF!</v>
      </c>
      <c r="I27" s="72" t="e">
        <f t="shared" si="10"/>
        <v>#REF!</v>
      </c>
      <c r="J27" s="72" t="e">
        <f t="shared" si="10"/>
        <v>#REF!</v>
      </c>
      <c r="K27" s="72" t="e">
        <f t="shared" si="10"/>
        <v>#REF!</v>
      </c>
      <c r="L27" s="72" t="e">
        <f t="shared" si="10"/>
        <v>#REF!</v>
      </c>
      <c r="M27" s="104" t="e">
        <f t="shared" si="10"/>
        <v>#REF!</v>
      </c>
      <c r="N27" s="123" t="e">
        <f t="shared" si="10"/>
        <v>#REF!</v>
      </c>
    </row>
    <row r="28" spans="1:14" s="5" customFormat="1" ht="14.25">
      <c r="A28" s="84" t="s">
        <v>25</v>
      </c>
      <c r="B28" s="95"/>
      <c r="C28" s="96"/>
      <c r="D28" s="96"/>
      <c r="E28" s="96"/>
      <c r="F28" s="96"/>
      <c r="G28" s="96"/>
      <c r="H28" s="96">
        <v>1500</v>
      </c>
      <c r="I28" s="124"/>
      <c r="J28" s="96"/>
      <c r="K28" s="96"/>
      <c r="L28" s="96"/>
      <c r="M28" s="125"/>
      <c r="N28" s="126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8"/>
    </row>
    <row r="30" spans="1:14" s="5" customFormat="1" ht="14.25">
      <c r="A30" s="11" t="s">
        <v>26</v>
      </c>
      <c r="B30" s="87" t="e">
        <f>#REF!</f>
        <v>#REF!</v>
      </c>
      <c r="C30" s="87" t="e">
        <f>#REF!</f>
        <v>#REF!</v>
      </c>
      <c r="D30" s="87" t="e">
        <f>#REF!</f>
        <v>#REF!</v>
      </c>
      <c r="E30" s="87" t="e">
        <f>#REF!</f>
        <v>#REF!</v>
      </c>
      <c r="F30" s="87" t="e">
        <f>#REF!</f>
        <v>#REF!</v>
      </c>
      <c r="G30" s="87" t="e">
        <f>#REF!</f>
        <v>#REF!</v>
      </c>
      <c r="H30" s="87" t="e">
        <f>#REF!</f>
        <v>#REF!</v>
      </c>
      <c r="I30" s="87" t="e">
        <f>#REF!</f>
        <v>#REF!</v>
      </c>
      <c r="J30" s="87" t="e">
        <f>#REF!</f>
        <v>#REF!</v>
      </c>
      <c r="K30" s="87" t="e">
        <f>#REF!</f>
        <v>#REF!</v>
      </c>
      <c r="L30" s="87" t="e">
        <f>#REF!</f>
        <v>#REF!</v>
      </c>
      <c r="M30" s="117" t="e">
        <f>#REF!</f>
        <v>#REF!</v>
      </c>
      <c r="N30" s="118" t="e">
        <f>#REF!</f>
        <v>#REF!</v>
      </c>
    </row>
    <row r="31" spans="1:14" s="5" customFormat="1" ht="15">
      <c r="A31" s="16" t="s">
        <v>27</v>
      </c>
      <c r="B31" s="87" t="e">
        <f>#REF!</f>
        <v>#REF!</v>
      </c>
      <c r="C31" s="87" t="e">
        <f>#REF!</f>
        <v>#REF!</v>
      </c>
      <c r="D31" s="87" t="e">
        <f>#REF!</f>
        <v>#REF!</v>
      </c>
      <c r="E31" s="87" t="e">
        <f>#REF!</f>
        <v>#REF!</v>
      </c>
      <c r="F31" s="87" t="e">
        <f>#REF!</f>
        <v>#REF!</v>
      </c>
      <c r="G31" s="87" t="e">
        <f>#REF!</f>
        <v>#REF!</v>
      </c>
      <c r="H31" s="87" t="e">
        <f>#REF!</f>
        <v>#REF!</v>
      </c>
      <c r="I31" s="87" t="e">
        <f>#REF!</f>
        <v>#REF!</v>
      </c>
      <c r="J31" s="87" t="e">
        <f>#REF!</f>
        <v>#REF!</v>
      </c>
      <c r="K31" s="87" t="e">
        <f>#REF!</f>
        <v>#REF!</v>
      </c>
      <c r="L31" s="87" t="e">
        <f>#REF!</f>
        <v>#REF!</v>
      </c>
      <c r="M31" s="117" t="e">
        <f>#REF!</f>
        <v>#REF!</v>
      </c>
      <c r="N31" s="118" t="e">
        <f>#REF!</f>
        <v>#REF!</v>
      </c>
    </row>
    <row r="32" spans="1:14" s="5" customFormat="1" ht="15">
      <c r="A32" s="10" t="s">
        <v>12</v>
      </c>
      <c r="B32" s="9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8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8" t="e">
        <f>#REF!</f>
        <v>#REF!</v>
      </c>
    </row>
    <row r="34" spans="1:14" s="5" customFormat="1" ht="28.5">
      <c r="A34" s="78" t="s">
        <v>29</v>
      </c>
      <c r="B34" s="98" t="e">
        <f>#REF!</f>
        <v>#REF!</v>
      </c>
      <c r="C34" s="98" t="e">
        <f>#REF!</f>
        <v>#REF!</v>
      </c>
      <c r="D34" s="98" t="e">
        <f>#REF!</f>
        <v>#REF!</v>
      </c>
      <c r="E34" s="98" t="e">
        <f>#REF!</f>
        <v>#REF!</v>
      </c>
      <c r="F34" s="98" t="e">
        <f>#REF!</f>
        <v>#REF!</v>
      </c>
      <c r="G34" s="98" t="e">
        <f>#REF!</f>
        <v>#REF!</v>
      </c>
      <c r="H34" s="98" t="e">
        <f>#REF!</f>
        <v>#REF!</v>
      </c>
      <c r="I34" s="98" t="e">
        <f>#REF!</f>
        <v>#REF!</v>
      </c>
      <c r="J34" s="98" t="e">
        <f>#REF!</f>
        <v>#REF!</v>
      </c>
      <c r="K34" s="98" t="e">
        <f>#REF!</f>
        <v>#REF!</v>
      </c>
      <c r="L34" s="98" t="e">
        <f>#REF!</f>
        <v>#REF!</v>
      </c>
      <c r="M34" s="111" t="e">
        <f>#REF!</f>
        <v>#REF!</v>
      </c>
      <c r="N34" s="112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64" t="s">
        <v>30</v>
      </c>
      <c r="B36" s="99"/>
      <c r="C36" s="99"/>
      <c r="D36" s="99"/>
      <c r="E36" s="99"/>
      <c r="F36" s="99"/>
      <c r="G36" s="99"/>
      <c r="H36" s="99"/>
      <c r="I36" s="99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4" t="s">
        <v>32</v>
      </c>
      <c r="B68" s="144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6" t="s">
        <v>45</v>
      </c>
      <c r="B69" s="146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6" t="s">
        <v>46</v>
      </c>
      <c r="B70" s="146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6" t="s">
        <v>47</v>
      </c>
      <c r="B71" s="146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6" t="s">
        <v>48</v>
      </c>
      <c r="B72" s="146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6" t="s">
        <v>49</v>
      </c>
      <c r="B73" s="146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6" t="s">
        <v>50</v>
      </c>
      <c r="B74" s="146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6" t="s">
        <v>51</v>
      </c>
      <c r="B75" s="146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6" t="s">
        <v>52</v>
      </c>
      <c r="B76" s="146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6" t="s">
        <v>53</v>
      </c>
      <c r="B77" s="146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6" t="s">
        <v>54</v>
      </c>
      <c r="B78" s="146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6" t="s">
        <v>55</v>
      </c>
      <c r="B79" s="146"/>
      <c r="C79" s="146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6" t="s">
        <v>56</v>
      </c>
      <c r="B80" s="146"/>
      <c r="C80" s="146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6" t="s">
        <v>57</v>
      </c>
      <c r="B81" s="146"/>
      <c r="C81" s="146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6" t="s">
        <v>58</v>
      </c>
      <c r="B82" s="146"/>
      <c r="C82" s="146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6" t="s">
        <v>59</v>
      </c>
      <c r="B83" s="146"/>
      <c r="C83" s="146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6" t="s">
        <v>60</v>
      </c>
      <c r="B84" s="146"/>
      <c r="C84" s="146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6" t="s">
        <v>61</v>
      </c>
      <c r="B85" s="146"/>
      <c r="C85" s="146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5" t="s">
        <v>62</v>
      </c>
      <c r="B86" s="145"/>
      <c r="C86" s="145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5" t="s">
        <v>63</v>
      </c>
      <c r="B87" s="145"/>
      <c r="C87" s="145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5" t="s">
        <v>64</v>
      </c>
      <c r="B88" s="145"/>
      <c r="C88" s="145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5" t="s">
        <v>65</v>
      </c>
      <c r="B89" s="145"/>
      <c r="C89" s="145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3"/>
      <c r="B90" s="143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4" t="s">
        <v>67</v>
      </c>
      <c r="B92" s="144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5" t="s">
        <v>68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="75" zoomScaleNormal="75" zoomScaleSheetLayoutView="75" zoomScalePageLayoutView="0" workbookViewId="0" topLeftCell="A8">
      <selection activeCell="M12" sqref="M12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4" width="9.8515625" style="1" bestFit="1" customWidth="1"/>
    <col min="5" max="5" width="12.57421875" style="1" bestFit="1" customWidth="1"/>
    <col min="6" max="6" width="11.140625" style="1" bestFit="1" customWidth="1"/>
    <col min="7" max="7" width="12.57421875" style="1" bestFit="1" customWidth="1"/>
    <col min="8" max="11" width="11.140625" style="1" bestFit="1" customWidth="1"/>
    <col min="12" max="12" width="13.28125" style="1" bestFit="1" customWidth="1"/>
    <col min="13" max="13" width="12.57421875" style="1" bestFit="1" customWidth="1"/>
    <col min="14" max="14" width="12.00390625" style="1" bestFit="1" customWidth="1"/>
    <col min="15" max="15" width="12.57421875" style="1" bestFit="1" customWidth="1"/>
  </cols>
  <sheetData>
    <row r="1" spans="2:12" ht="45.75" customHeight="1">
      <c r="B1" s="149" t="s">
        <v>71</v>
      </c>
      <c r="C1" s="150"/>
      <c r="D1" s="150"/>
      <c r="E1" s="150"/>
      <c r="F1" s="150"/>
      <c r="G1" s="150"/>
      <c r="H1" s="150"/>
      <c r="I1" s="150"/>
      <c r="J1" s="4"/>
      <c r="K1" s="4"/>
      <c r="L1" s="4"/>
    </row>
    <row r="2" spans="1:15" ht="27.75" customHeight="1" thickBot="1">
      <c r="A2" s="36"/>
      <c r="B2" s="36"/>
      <c r="O2" s="133" t="s">
        <v>31</v>
      </c>
    </row>
    <row r="3" spans="1:15" s="5" customFormat="1" ht="45.75" customHeight="1" thickBot="1">
      <c r="A3" s="37" t="s">
        <v>2</v>
      </c>
      <c r="B3" s="38" t="s">
        <v>69</v>
      </c>
      <c r="C3" s="38" t="s">
        <v>70</v>
      </c>
      <c r="D3" s="129" t="s">
        <v>80</v>
      </c>
      <c r="E3" s="129" t="s">
        <v>81</v>
      </c>
      <c r="F3" s="129" t="s">
        <v>82</v>
      </c>
      <c r="G3" s="129" t="s">
        <v>83</v>
      </c>
      <c r="H3" s="129" t="s">
        <v>84</v>
      </c>
      <c r="I3" s="129" t="s">
        <v>85</v>
      </c>
      <c r="J3" s="129" t="s">
        <v>86</v>
      </c>
      <c r="K3" s="129" t="s">
        <v>78</v>
      </c>
      <c r="L3" s="129" t="s">
        <v>87</v>
      </c>
      <c r="M3" s="129" t="s">
        <v>88</v>
      </c>
      <c r="N3" s="129" t="s">
        <v>89</v>
      </c>
      <c r="O3" s="134" t="s">
        <v>90</v>
      </c>
    </row>
    <row r="4" spans="1:15" s="5" customFormat="1" ht="37.5" customHeight="1">
      <c r="A4" s="39" t="s">
        <v>72</v>
      </c>
      <c r="B4" s="40">
        <v>59309.159999999996</v>
      </c>
      <c r="C4" s="41">
        <v>62628.76</v>
      </c>
      <c r="D4" s="132">
        <v>993.99</v>
      </c>
      <c r="E4" s="132">
        <v>11535.460000000001</v>
      </c>
      <c r="F4" s="132">
        <v>1937.17</v>
      </c>
      <c r="G4" s="132">
        <v>12631.560000000001</v>
      </c>
      <c r="H4" s="132">
        <v>1158.87</v>
      </c>
      <c r="I4" s="132">
        <v>2120.95</v>
      </c>
      <c r="J4" s="132">
        <v>1708.06</v>
      </c>
      <c r="K4" s="132">
        <v>2347.4700000000003</v>
      </c>
      <c r="L4" s="132">
        <v>11429.79</v>
      </c>
      <c r="M4" s="132">
        <v>11630.98</v>
      </c>
      <c r="N4" s="132">
        <v>1633.28</v>
      </c>
      <c r="O4" s="135">
        <v>3501.1800000000003</v>
      </c>
    </row>
    <row r="5" spans="1:15" s="5" customFormat="1" ht="23.25" customHeight="1">
      <c r="A5" s="42" t="s">
        <v>12</v>
      </c>
      <c r="B5" s="43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136"/>
    </row>
    <row r="6" spans="1:15" s="5" customFormat="1" ht="23.25" customHeight="1">
      <c r="A6" s="46" t="s">
        <v>73</v>
      </c>
      <c r="B6" s="43">
        <v>47715.35</v>
      </c>
      <c r="C6" s="44">
        <v>47980.16</v>
      </c>
      <c r="D6" s="45">
        <v>668.68</v>
      </c>
      <c r="E6" s="45">
        <v>9450.470000000001</v>
      </c>
      <c r="F6" s="45">
        <v>916.74</v>
      </c>
      <c r="G6" s="45">
        <v>9745.460000000001</v>
      </c>
      <c r="H6" s="45">
        <v>657.88</v>
      </c>
      <c r="I6" s="45">
        <v>592.98</v>
      </c>
      <c r="J6" s="45">
        <v>392.47</v>
      </c>
      <c r="K6" s="45">
        <v>1362.51</v>
      </c>
      <c r="L6" s="45">
        <v>10292.34</v>
      </c>
      <c r="M6" s="45">
        <v>9855.74</v>
      </c>
      <c r="N6" s="45">
        <v>1378.48</v>
      </c>
      <c r="O6" s="136">
        <v>2666.4100000000003</v>
      </c>
    </row>
    <row r="7" spans="1:15" s="5" customFormat="1" ht="21" customHeight="1" thickBot="1">
      <c r="A7" s="47" t="s">
        <v>74</v>
      </c>
      <c r="B7" s="48">
        <v>11593.81</v>
      </c>
      <c r="C7" s="49">
        <v>14648.599999999999</v>
      </c>
      <c r="D7" s="45">
        <v>325.31</v>
      </c>
      <c r="E7" s="45">
        <v>2084.99</v>
      </c>
      <c r="F7" s="45">
        <v>1020.4300000000001</v>
      </c>
      <c r="G7" s="45">
        <v>2886.1</v>
      </c>
      <c r="H7" s="45">
        <v>500.99</v>
      </c>
      <c r="I7" s="45">
        <v>1527.97</v>
      </c>
      <c r="J7" s="45">
        <v>1315.59</v>
      </c>
      <c r="K7" s="45">
        <v>984.96</v>
      </c>
      <c r="L7" s="45">
        <v>1137.4499999999998</v>
      </c>
      <c r="M7" s="45">
        <v>1775.24</v>
      </c>
      <c r="N7" s="45">
        <v>254.8</v>
      </c>
      <c r="O7" s="136">
        <v>834.77</v>
      </c>
    </row>
    <row r="8" spans="1:15" s="5" customFormat="1" ht="16.5" thickBot="1">
      <c r="A8" s="9" t="s">
        <v>19</v>
      </c>
      <c r="B8" s="50">
        <v>39711.38</v>
      </c>
      <c r="C8" s="50">
        <v>44385.43000000001</v>
      </c>
      <c r="D8" s="130">
        <v>607.14</v>
      </c>
      <c r="E8" s="130">
        <v>10518.43</v>
      </c>
      <c r="F8" s="130">
        <v>1428.72</v>
      </c>
      <c r="G8" s="130">
        <v>11379.02</v>
      </c>
      <c r="H8" s="130">
        <v>519.82</v>
      </c>
      <c r="I8" s="130">
        <v>1666.61</v>
      </c>
      <c r="J8" s="130">
        <v>1117.95</v>
      </c>
      <c r="K8" s="130">
        <v>1650.8700000000001</v>
      </c>
      <c r="L8" s="130">
        <v>1032.65</v>
      </c>
      <c r="M8" s="130">
        <v>10381.009999999998</v>
      </c>
      <c r="N8" s="130">
        <v>1295.33</v>
      </c>
      <c r="O8" s="137">
        <v>2787.88</v>
      </c>
    </row>
    <row r="9" spans="1:15" s="5" customFormat="1" ht="15.75">
      <c r="A9" s="51" t="s">
        <v>12</v>
      </c>
      <c r="B9" s="52"/>
      <c r="C9" s="53"/>
      <c r="D9" s="59"/>
      <c r="E9" s="59"/>
      <c r="F9" s="59"/>
      <c r="G9" s="54"/>
      <c r="H9" s="54"/>
      <c r="I9" s="54"/>
      <c r="J9" s="54"/>
      <c r="K9" s="54"/>
      <c r="L9" s="54"/>
      <c r="M9" s="127"/>
      <c r="N9" s="127"/>
      <c r="O9" s="138"/>
    </row>
    <row r="10" spans="1:15" s="5" customFormat="1" ht="20.25" customHeight="1">
      <c r="A10" s="55" t="s">
        <v>75</v>
      </c>
      <c r="B10" s="43">
        <v>32987.27</v>
      </c>
      <c r="C10" s="44">
        <v>35645.91</v>
      </c>
      <c r="D10" s="45">
        <v>593.28</v>
      </c>
      <c r="E10" s="45">
        <v>9288.37</v>
      </c>
      <c r="F10" s="45">
        <v>723.48</v>
      </c>
      <c r="G10" s="45">
        <v>9534.2</v>
      </c>
      <c r="H10" s="45">
        <v>450.05</v>
      </c>
      <c r="I10" s="45">
        <v>328.05</v>
      </c>
      <c r="J10" s="45">
        <v>236.03</v>
      </c>
      <c r="K10" s="45">
        <v>1175.42</v>
      </c>
      <c r="L10" s="45">
        <v>376.1</v>
      </c>
      <c r="M10" s="45">
        <v>9544.38</v>
      </c>
      <c r="N10" s="45">
        <v>1147.77</v>
      </c>
      <c r="O10" s="136">
        <v>2248.78</v>
      </c>
    </row>
    <row r="11" spans="1:15" s="5" customFormat="1" ht="21" customHeight="1" thickBot="1">
      <c r="A11" s="56" t="s">
        <v>76</v>
      </c>
      <c r="B11" s="48">
        <v>6724.11</v>
      </c>
      <c r="C11" s="49">
        <v>8739.52</v>
      </c>
      <c r="D11" s="45">
        <v>13.86</v>
      </c>
      <c r="E11" s="45">
        <v>1230.06</v>
      </c>
      <c r="F11" s="45">
        <v>705.24</v>
      </c>
      <c r="G11" s="45">
        <v>1844.82</v>
      </c>
      <c r="H11" s="45">
        <v>69.77</v>
      </c>
      <c r="I11" s="45">
        <v>1338.56</v>
      </c>
      <c r="J11" s="45">
        <v>881.92</v>
      </c>
      <c r="K11" s="45">
        <v>475.45</v>
      </c>
      <c r="L11" s="45">
        <v>656.55</v>
      </c>
      <c r="M11" s="45">
        <v>836.63</v>
      </c>
      <c r="N11" s="45">
        <v>147.56</v>
      </c>
      <c r="O11" s="136">
        <v>539.1</v>
      </c>
    </row>
    <row r="12" spans="1:15" s="5" customFormat="1" ht="16.5" thickBot="1">
      <c r="A12" s="57" t="s">
        <v>24</v>
      </c>
      <c r="B12" s="58">
        <v>19597.78</v>
      </c>
      <c r="C12" s="58">
        <v>18243.33</v>
      </c>
      <c r="D12" s="131">
        <v>386.85</v>
      </c>
      <c r="E12" s="131">
        <v>1017.03</v>
      </c>
      <c r="F12" s="131">
        <v>508.45</v>
      </c>
      <c r="G12" s="131">
        <v>1252.54</v>
      </c>
      <c r="H12" s="131">
        <v>639.0500000000001</v>
      </c>
      <c r="I12" s="131">
        <v>454.34000000000003</v>
      </c>
      <c r="J12" s="131">
        <v>590.11</v>
      </c>
      <c r="K12" s="131">
        <v>696.6</v>
      </c>
      <c r="L12" s="131">
        <v>10397.14</v>
      </c>
      <c r="M12" s="131">
        <v>1249.97</v>
      </c>
      <c r="N12" s="131">
        <v>337.95</v>
      </c>
      <c r="O12" s="139">
        <v>713.3</v>
      </c>
    </row>
    <row r="13" spans="1:15" s="5" customFormat="1" ht="15.75">
      <c r="A13" s="51" t="s">
        <v>12</v>
      </c>
      <c r="B13" s="52"/>
      <c r="C13" s="53"/>
      <c r="D13" s="59"/>
      <c r="E13" s="59"/>
      <c r="F13" s="59"/>
      <c r="G13" s="59"/>
      <c r="H13" s="59"/>
      <c r="I13" s="59"/>
      <c r="J13" s="59"/>
      <c r="K13" s="59"/>
      <c r="L13" s="59"/>
      <c r="M13" s="128"/>
      <c r="N13" s="128"/>
      <c r="O13" s="140"/>
    </row>
    <row r="14" spans="1:15" s="5" customFormat="1" ht="19.5" customHeight="1">
      <c r="A14" s="55" t="s">
        <v>77</v>
      </c>
      <c r="B14" s="60">
        <v>14728.08</v>
      </c>
      <c r="C14" s="44">
        <v>12334.250000000002</v>
      </c>
      <c r="D14" s="45">
        <v>75.4</v>
      </c>
      <c r="E14" s="45">
        <v>162.1</v>
      </c>
      <c r="F14" s="45">
        <v>193.26</v>
      </c>
      <c r="G14" s="45">
        <v>211.26</v>
      </c>
      <c r="H14" s="45">
        <v>207.83</v>
      </c>
      <c r="I14" s="45">
        <v>264.93</v>
      </c>
      <c r="J14" s="45">
        <v>156.44</v>
      </c>
      <c r="K14" s="45">
        <v>187.09</v>
      </c>
      <c r="L14" s="45">
        <v>9916.24</v>
      </c>
      <c r="M14" s="45">
        <v>311.36</v>
      </c>
      <c r="N14" s="45">
        <v>230.71</v>
      </c>
      <c r="O14" s="136">
        <v>417.63</v>
      </c>
    </row>
    <row r="15" spans="1:15" s="5" customFormat="1" ht="22.5" customHeight="1" thickBot="1">
      <c r="A15" s="61" t="s">
        <v>76</v>
      </c>
      <c r="B15" s="62">
        <v>4869.7</v>
      </c>
      <c r="C15" s="63">
        <v>5909.08</v>
      </c>
      <c r="D15" s="141">
        <v>311.45</v>
      </c>
      <c r="E15" s="141">
        <v>854.93</v>
      </c>
      <c r="F15" s="141">
        <v>315.19</v>
      </c>
      <c r="G15" s="141">
        <v>1041.28</v>
      </c>
      <c r="H15" s="141">
        <v>431.22</v>
      </c>
      <c r="I15" s="141">
        <v>189.41</v>
      </c>
      <c r="J15" s="141">
        <v>433.67</v>
      </c>
      <c r="K15" s="141">
        <v>509.51</v>
      </c>
      <c r="L15" s="141">
        <v>480.9</v>
      </c>
      <c r="M15" s="141">
        <v>938.61</v>
      </c>
      <c r="N15" s="141">
        <v>107.24</v>
      </c>
      <c r="O15" s="142">
        <v>295.67</v>
      </c>
    </row>
    <row r="16" spans="1:15" s="35" customFormat="1" ht="24.75" customHeight="1">
      <c r="A16" s="151" t="s">
        <v>79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</sheetData>
  <sheetProtection/>
  <mergeCells count="2">
    <mergeCell ref="B1:I1"/>
    <mergeCell ref="A16:O16"/>
  </mergeCells>
  <printOptions/>
  <pageMargins left="0.5905511811023623" right="0.7086614173228347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2020-11-10T07:34:05Z</cp:lastPrinted>
  <dcterms:created xsi:type="dcterms:W3CDTF">2015-04-24T09:04:58Z</dcterms:created>
  <dcterms:modified xsi:type="dcterms:W3CDTF">2020-11-12T10:53:15Z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