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tabRatio="563" firstSheet="1" activeTab="1"/>
  </bookViews>
  <sheets>
    <sheet name="sdp iul-dec 2016 ro" sheetId="1" state="hidden" r:id="rId1"/>
    <sheet name="sdp 2018Trim ro" sheetId="2" r:id="rId2"/>
    <sheet name="sdp 2018 Trim eng" sheetId="3" r:id="rId3"/>
  </sheets>
  <externalReferences>
    <externalReference r:id="rId6"/>
  </externalReferences>
  <definedNames>
    <definedName name="_xlnm.Print_Area" localSheetId="2">'sdp 2018 Trim eng'!$A$1:$K$17</definedName>
    <definedName name="_xlnm.Print_Area" localSheetId="1">'sdp 2018Trim ro'!$A$1:$K$16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<sst xmlns="http://schemas.openxmlformats.org/spreadsheetml/2006/main" count="160" uniqueCount="104">
  <si>
    <t>mil Lei</t>
  </si>
  <si>
    <t>Indicators</t>
  </si>
  <si>
    <t xml:space="preserve"> (mil EURO)</t>
  </si>
  <si>
    <t>of which:</t>
  </si>
  <si>
    <t>mil EURO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</si>
  <si>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</si>
  <si>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</si>
  <si>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</si>
  <si>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</si>
  <si>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</si>
  <si>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</si>
  <si>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</si>
  <si>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</si>
  <si>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</si>
  <si>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</si>
  <si>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</si>
  <si>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</si>
  <si>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</si>
  <si>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</si>
  <si>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</si>
  <si>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</si>
  <si>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</si>
  <si>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</si>
  <si>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</si>
  <si>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</si>
  <si>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</si>
  <si>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</si>
  <si>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</si>
  <si>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</si>
  <si>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</si>
  <si>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</si>
  <si>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</si>
  <si>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</si>
  <si>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</si>
  <si>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</si>
  <si>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</si>
  <si>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</si>
  <si>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</si>
  <si>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</si>
  <si>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</si>
  <si>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</si>
  <si>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</si>
  <si>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</si>
  <si>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</si>
  <si>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</si>
  <si>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</si>
  <si>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</si>
  <si>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</si>
  <si>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Q1</t>
  </si>
  <si>
    <t xml:space="preserve">Q3 </t>
  </si>
  <si>
    <t>Q4</t>
  </si>
  <si>
    <t>Q4 (est)</t>
  </si>
  <si>
    <t xml:space="preserve">Government public debt service (I+II)                         </t>
  </si>
  <si>
    <t xml:space="preserve">  -  principal</t>
  </si>
  <si>
    <t xml:space="preserve">  -  interest and commission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</si>
  <si>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</si>
  <si>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</si>
  <si>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</si>
  <si>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</si>
  <si>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</si>
  <si>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</si>
  <si>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</si>
  <si>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</si>
  <si>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</si>
  <si>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</si>
  <si>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</si>
  <si>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</si>
  <si>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</si>
  <si>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</si>
  <si>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</si>
  <si>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</si>
  <si>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</si>
  <si>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</si>
  <si>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</si>
  <si>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</si>
  <si>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</si>
  <si>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</si>
  <si>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</si>
  <si>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</si>
  <si>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</si>
  <si>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</si>
  <si>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</si>
  <si>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</si>
  <si>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</si>
  <si>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</si>
  <si>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</si>
  <si>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</si>
  <si>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</si>
  <si>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</si>
  <si>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</si>
  <si>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Government public debt service *)</t>
  </si>
  <si>
    <t>Total  2018</t>
  </si>
  <si>
    <t>Q3 (est)</t>
  </si>
  <si>
    <t>Trim III (est)</t>
  </si>
  <si>
    <t>Total  2017</t>
  </si>
  <si>
    <t>Trim I (date operative)</t>
  </si>
  <si>
    <t>Trim II (date operative)</t>
  </si>
  <si>
    <t>Trim III (date operative)</t>
  </si>
  <si>
    <t>Trim IV (date operative)</t>
  </si>
  <si>
    <t xml:space="preserve">Q2 </t>
  </si>
  <si>
    <t xml:space="preserve"> * according to market of issuance</t>
  </si>
  <si>
    <t xml:space="preserve">Q1 </t>
  </si>
  <si>
    <t xml:space="preserve"> * dupa piata de emisiune; proiectie pe baza cursului de schimb valutar mediu comunicat pe anul 2018, cf CNSP Prognoza intermediara de vara, iulie 2018</t>
  </si>
  <si>
    <t>Q2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</si>
</sst>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</numFmts>
  <fonts count="66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2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4" fontId="63" fillId="0" borderId="0" xfId="0" applyNumberFormat="1" applyFont="1" applyBorder="1" applyAlignment="1">
      <alignment/>
    </xf>
    <xf numFmtId="164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8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9" fillId="0" borderId="13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1" fillId="36" borderId="14" xfId="0" applyNumberFormat="1" applyFont="1" applyFill="1" applyBorder="1" applyAlignment="1">
      <alignment horizontal="center" vertical="center" wrapText="1"/>
    </xf>
    <xf numFmtId="172" fontId="1" fillId="36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 vertical="top" wrapText="1"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33" borderId="19" xfId="0" applyNumberFormat="1" applyFont="1" applyFill="1" applyBorder="1" applyAlignment="1">
      <alignment horizontal="right" vertical="center" wrapText="1"/>
    </xf>
    <xf numFmtId="164" fontId="1" fillId="33" borderId="20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vertical="top" wrapText="1"/>
    </xf>
    <xf numFmtId="164" fontId="2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33" borderId="23" xfId="0" applyNumberFormat="1" applyFont="1" applyFill="1" applyBorder="1" applyAlignment="1">
      <alignment horizontal="left" vertical="top" wrapText="1"/>
    </xf>
    <xf numFmtId="164" fontId="2" fillId="33" borderId="22" xfId="0" applyNumberFormat="1" applyFont="1" applyFill="1" applyBorder="1" applyAlignment="1">
      <alignment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2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horizontal="left" vertical="top" wrapText="1"/>
    </xf>
    <xf numFmtId="164" fontId="62" fillId="0" borderId="22" xfId="0" applyNumberFormat="1" applyFont="1" applyFill="1" applyBorder="1" applyAlignment="1">
      <alignment/>
    </xf>
    <xf numFmtId="164" fontId="2" fillId="0" borderId="27" xfId="0" applyNumberFormat="1" applyFont="1" applyBorder="1" applyAlignment="1">
      <alignment/>
    </xf>
    <xf numFmtId="172" fontId="1" fillId="36" borderId="14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left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72" fontId="1" fillId="36" borderId="32" xfId="0" applyNumberFormat="1" applyFont="1" applyFill="1" applyBorder="1" applyAlignment="1">
      <alignment horizontal="center" vertical="center" wrapText="1"/>
    </xf>
    <xf numFmtId="172" fontId="1" fillId="36" borderId="33" xfId="0" applyNumberFormat="1" applyFont="1" applyFill="1" applyBorder="1" applyAlignment="1">
      <alignment horizontal="center" vertical="center" wrapText="1"/>
    </xf>
    <xf numFmtId="0" fontId="1" fillId="36" borderId="34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Border="1" applyAlignment="1">
      <alignment/>
    </xf>
    <xf numFmtId="164" fontId="1" fillId="33" borderId="36" xfId="0" applyNumberFormat="1" applyFont="1" applyFill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33" borderId="35" xfId="0" applyNumberFormat="1" applyFont="1" applyFill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5" xfId="0" applyNumberFormat="1" applyFont="1" applyFill="1" applyBorder="1" applyAlignment="1">
      <alignment/>
    </xf>
    <xf numFmtId="164" fontId="62" fillId="0" borderId="3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 vertical="center" wrapText="1"/>
    </xf>
    <xf numFmtId="164" fontId="1" fillId="0" borderId="38" xfId="0" applyNumberFormat="1" applyFont="1" applyBorder="1" applyAlignment="1">
      <alignment/>
    </xf>
    <xf numFmtId="164" fontId="65" fillId="0" borderId="17" xfId="0" applyNumberFormat="1" applyFont="1" applyFill="1" applyBorder="1" applyAlignment="1">
      <alignment/>
    </xf>
    <xf numFmtId="164" fontId="1" fillId="34" borderId="17" xfId="0" applyNumberFormat="1" applyFont="1" applyFill="1" applyBorder="1" applyAlignment="1">
      <alignment/>
    </xf>
    <xf numFmtId="164" fontId="1" fillId="0" borderId="39" xfId="0" applyNumberFormat="1" applyFont="1" applyBorder="1" applyAlignment="1">
      <alignment/>
    </xf>
    <xf numFmtId="0" fontId="5" fillId="0" borderId="28" xfId="0" applyNumberFormat="1" applyFont="1" applyBorder="1" applyAlignment="1">
      <alignment horizontal="left" vertical="center" wrapText="1"/>
    </xf>
    <xf numFmtId="164" fontId="5" fillId="0" borderId="29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7" fillId="0" borderId="31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0" fontId="5" fillId="33" borderId="34" xfId="0" applyNumberFormat="1" applyFont="1" applyFill="1" applyBorder="1" applyAlignment="1">
      <alignment horizontal="left" vertical="top" wrapText="1"/>
    </xf>
    <xf numFmtId="164" fontId="5" fillId="33" borderId="32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164" fontId="5" fillId="33" borderId="31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64" fontId="3" fillId="0" borderId="33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6" fillId="0" borderId="33" xfId="0" applyNumberFormat="1" applyFont="1" applyBorder="1" applyAlignment="1">
      <alignment/>
    </xf>
    <xf numFmtId="164" fontId="4" fillId="0" borderId="33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64" fontId="3" fillId="0" borderId="40" xfId="0" applyNumberFormat="1" applyFont="1" applyBorder="1" applyAlignment="1">
      <alignment vertical="center"/>
    </xf>
    <xf numFmtId="164" fontId="9" fillId="0" borderId="40" xfId="0" applyNumberFormat="1" applyFont="1" applyFill="1" applyBorder="1" applyAlignment="1">
      <alignment vertical="center"/>
    </xf>
    <xf numFmtId="164" fontId="9" fillId="0" borderId="40" xfId="0" applyNumberFormat="1" applyFont="1" applyBorder="1" applyAlignment="1">
      <alignment vertical="center"/>
    </xf>
    <xf numFmtId="0" fontId="3" fillId="36" borderId="41" xfId="0" applyNumberFormat="1" applyFont="1" applyFill="1" applyBorder="1" applyAlignment="1">
      <alignment horizontal="center" vertical="center" wrapText="1"/>
    </xf>
    <xf numFmtId="0" fontId="3" fillId="36" borderId="42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Border="1" applyAlignment="1">
      <alignment/>
    </xf>
    <xf numFmtId="164" fontId="4" fillId="0" borderId="40" xfId="0" applyNumberFormat="1" applyFont="1" applyBorder="1" applyAlignment="1">
      <alignment/>
    </xf>
    <xf numFmtId="164" fontId="3" fillId="0" borderId="40" xfId="0" applyNumberFormat="1" applyFont="1" applyBorder="1" applyAlignment="1">
      <alignment/>
    </xf>
    <xf numFmtId="164" fontId="6" fillId="0" borderId="40" xfId="0" applyNumberFormat="1" applyFont="1" applyBorder="1" applyAlignment="1">
      <alignment/>
    </xf>
    <xf numFmtId="0" fontId="3" fillId="0" borderId="41" xfId="0" applyNumberFormat="1" applyFont="1" applyFill="1" applyBorder="1" applyAlignment="1">
      <alignment horizontal="left" vertical="center" wrapText="1"/>
    </xf>
    <xf numFmtId="164" fontId="3" fillId="0" borderId="42" xfId="0" applyNumberFormat="1" applyFont="1" applyBorder="1" applyAlignment="1">
      <alignment vertical="center"/>
    </xf>
    <xf numFmtId="164" fontId="9" fillId="0" borderId="42" xfId="0" applyNumberFormat="1" applyFont="1" applyFill="1" applyBorder="1" applyAlignment="1">
      <alignment vertical="center"/>
    </xf>
    <xf numFmtId="164" fontId="9" fillId="0" borderId="42" xfId="0" applyNumberFormat="1" applyFont="1" applyBorder="1" applyAlignment="1">
      <alignment vertical="center"/>
    </xf>
    <xf numFmtId="164" fontId="9" fillId="0" borderId="43" xfId="0" applyNumberFormat="1" applyFont="1" applyBorder="1" applyAlignment="1">
      <alignment vertical="center"/>
    </xf>
    <xf numFmtId="164" fontId="3" fillId="0" borderId="44" xfId="0" applyNumberFormat="1" applyFont="1" applyBorder="1" applyAlignment="1">
      <alignment/>
    </xf>
    <xf numFmtId="164" fontId="4" fillId="0" borderId="44" xfId="0" applyNumberFormat="1" applyFont="1" applyBorder="1" applyAlignment="1">
      <alignment/>
    </xf>
    <xf numFmtId="164" fontId="3" fillId="0" borderId="44" xfId="0" applyNumberFormat="1" applyFont="1" applyBorder="1" applyAlignment="1">
      <alignment/>
    </xf>
    <xf numFmtId="164" fontId="6" fillId="0" borderId="44" xfId="0" applyNumberFormat="1" applyFont="1" applyBorder="1" applyAlignment="1">
      <alignment/>
    </xf>
    <xf numFmtId="164" fontId="4" fillId="0" borderId="40" xfId="0" applyNumberFormat="1" applyFont="1" applyFill="1" applyBorder="1" applyAlignment="1">
      <alignment/>
    </xf>
    <xf numFmtId="164" fontId="3" fillId="0" borderId="42" xfId="0" applyNumberFormat="1" applyFont="1" applyBorder="1" applyAlignment="1">
      <alignment horizontal="right" vertical="center"/>
    </xf>
    <xf numFmtId="164" fontId="9" fillId="0" borderId="42" xfId="0" applyNumberFormat="1" applyFont="1" applyBorder="1" applyAlignment="1">
      <alignment horizontal="right" vertical="center"/>
    </xf>
    <xf numFmtId="164" fontId="3" fillId="0" borderId="43" xfId="0" applyNumberFormat="1" applyFont="1" applyBorder="1" applyAlignment="1">
      <alignment vertical="center"/>
    </xf>
    <xf numFmtId="164" fontId="4" fillId="0" borderId="44" xfId="0" applyNumberFormat="1" applyFont="1" applyFill="1" applyBorder="1" applyAlignment="1">
      <alignment/>
    </xf>
    <xf numFmtId="0" fontId="3" fillId="0" borderId="41" xfId="0" applyNumberFormat="1" applyFont="1" applyBorder="1" applyAlignment="1">
      <alignment horizontal="left" vertical="center" wrapText="1"/>
    </xf>
    <xf numFmtId="164" fontId="3" fillId="0" borderId="42" xfId="0" applyNumberFormat="1" applyFont="1" applyBorder="1" applyAlignment="1">
      <alignment/>
    </xf>
    <xf numFmtId="164" fontId="9" fillId="0" borderId="42" xfId="0" applyNumberFormat="1" applyFont="1" applyFill="1" applyBorder="1" applyAlignment="1">
      <alignment/>
    </xf>
    <xf numFmtId="164" fontId="9" fillId="34" borderId="42" xfId="0" applyNumberFormat="1" applyFont="1" applyFill="1" applyBorder="1" applyAlignment="1">
      <alignment/>
    </xf>
    <xf numFmtId="164" fontId="9" fillId="0" borderId="42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0" fontId="4" fillId="0" borderId="45" xfId="0" applyNumberFormat="1" applyFont="1" applyFill="1" applyBorder="1" applyAlignment="1">
      <alignment vertical="top" wrapText="1"/>
    </xf>
    <xf numFmtId="164" fontId="6" fillId="0" borderId="13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164" fontId="3" fillId="0" borderId="51" xfId="0" applyNumberFormat="1" applyFont="1" applyFill="1" applyBorder="1" applyAlignment="1">
      <alignment/>
    </xf>
    <xf numFmtId="164" fontId="3" fillId="0" borderId="51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vertical="top" wrapText="1"/>
    </xf>
    <xf numFmtId="0" fontId="4" fillId="0" borderId="46" xfId="0" applyNumberFormat="1" applyFont="1" applyFill="1" applyBorder="1" applyAlignment="1">
      <alignment vertical="top" wrapText="1"/>
    </xf>
    <xf numFmtId="0" fontId="3" fillId="0" borderId="45" xfId="0" applyNumberFormat="1" applyFont="1" applyFill="1" applyBorder="1" applyAlignment="1">
      <alignment horizontal="left" vertical="center" wrapText="1"/>
    </xf>
    <xf numFmtId="164" fontId="4" fillId="37" borderId="33" xfId="0" applyNumberFormat="1" applyFont="1" applyFill="1" applyBorder="1" applyAlignment="1">
      <alignment/>
    </xf>
    <xf numFmtId="164" fontId="4" fillId="37" borderId="51" xfId="0" applyNumberFormat="1" applyFont="1" applyFill="1" applyBorder="1" applyAlignment="1">
      <alignment/>
    </xf>
    <xf numFmtId="166" fontId="9" fillId="36" borderId="42" xfId="0" applyNumberFormat="1" applyFont="1" applyFill="1" applyBorder="1" applyAlignment="1">
      <alignment horizontal="center" vertical="center" wrapText="1"/>
    </xf>
    <xf numFmtId="166" fontId="9" fillId="36" borderId="43" xfId="0" applyNumberFormat="1" applyFont="1" applyFill="1" applyBorder="1" applyAlignment="1">
      <alignment horizontal="center" vertical="center" wrapText="1"/>
    </xf>
    <xf numFmtId="166" fontId="3" fillId="36" borderId="42" xfId="0" applyNumberFormat="1" applyFont="1" applyFill="1" applyBorder="1" applyAlignment="1">
      <alignment horizontal="center" vertical="center" wrapText="1"/>
    </xf>
    <xf numFmtId="166" fontId="3" fillId="36" borderId="43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3" xfId="0" applyFont="1" applyBorder="1" applyAlignment="1">
      <alignment horizontal="left"/>
    </xf>
    <xf numFmtId="0" fontId="4" fillId="0" borderId="53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4"/>
          <c:w val="0.965"/>
          <c:h val="0.8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830023"/>
        <c:axId val="16470208"/>
      </c:barChart>
      <c:catAx>
        <c:axId val="183002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70208"/>
        <c:crossesAt val="0"/>
        <c:auto val="1"/>
        <c:lblOffset val="100"/>
        <c:tickLblSkip val="1"/>
        <c:noMultiLvlLbl val="0"/>
      </c:catAx>
      <c:valAx>
        <c:axId val="16470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0023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"/>
          <c:y val="0.79175"/>
          <c:w val="0.322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64" t="s">
        <v>55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3:14" ht="12.75">
      <c r="C2" s="1"/>
      <c r="D2" s="2"/>
      <c r="J2" s="1"/>
      <c r="K2" s="2"/>
      <c r="N2" s="103" t="s">
        <v>0</v>
      </c>
    </row>
    <row r="3" spans="1:14" s="3" customFormat="1" ht="45.75" customHeight="1">
      <c r="A3" s="76" t="s">
        <v>56</v>
      </c>
      <c r="B3" s="45" t="s">
        <v>47</v>
      </c>
      <c r="C3" s="46">
        <v>42370</v>
      </c>
      <c r="D3" s="46">
        <v>42401</v>
      </c>
      <c r="E3" s="46">
        <v>42430</v>
      </c>
      <c r="F3" s="46">
        <v>42461</v>
      </c>
      <c r="G3" s="46">
        <v>42491</v>
      </c>
      <c r="H3" s="46">
        <v>42522</v>
      </c>
      <c r="I3" s="68" t="s">
        <v>88</v>
      </c>
      <c r="J3" s="68" t="s">
        <v>87</v>
      </c>
      <c r="K3" s="68" t="s">
        <v>83</v>
      </c>
      <c r="L3" s="68" t="s">
        <v>84</v>
      </c>
      <c r="M3" s="74" t="s">
        <v>85</v>
      </c>
      <c r="N3" s="75" t="s">
        <v>86</v>
      </c>
    </row>
    <row r="4" spans="1:14" s="3" customFormat="1" ht="48.75" customHeight="1">
      <c r="A4" s="47" t="s">
        <v>67</v>
      </c>
      <c r="B4" s="48" t="e">
        <f aca="true" t="shared" si="0" ref="B4:N4">SUM(B7,B9)</f>
        <v>#REF!</v>
      </c>
      <c r="C4" s="49" t="e">
        <f t="shared" si="0"/>
        <v>#REF!</v>
      </c>
      <c r="D4" s="49" t="e">
        <f t="shared" si="0"/>
        <v>#REF!</v>
      </c>
      <c r="E4" s="49" t="e">
        <f t="shared" si="0"/>
        <v>#REF!</v>
      </c>
      <c r="F4" s="50" t="e">
        <f t="shared" si="0"/>
        <v>#REF!</v>
      </c>
      <c r="G4" s="50" t="e">
        <f t="shared" si="0"/>
        <v>#REF!</v>
      </c>
      <c r="H4" s="50" t="e">
        <f t="shared" si="0"/>
        <v>#REF!</v>
      </c>
      <c r="I4" s="50" t="e">
        <f>SUM(I7,I9)</f>
        <v>#REF!</v>
      </c>
      <c r="J4" s="50" t="e">
        <f t="shared" si="0"/>
        <v>#REF!</v>
      </c>
      <c r="K4" s="50" t="e">
        <f t="shared" si="0"/>
        <v>#REF!</v>
      </c>
      <c r="L4" s="50" t="e">
        <f t="shared" si="0"/>
        <v>#REF!</v>
      </c>
      <c r="M4" s="51" t="e">
        <f t="shared" si="0"/>
        <v>#REF!</v>
      </c>
      <c r="N4" s="77" t="e">
        <f t="shared" si="0"/>
        <v>#REF!</v>
      </c>
    </row>
    <row r="5" spans="1:14" s="3" customFormat="1" ht="13.5">
      <c r="A5" s="52" t="s">
        <v>2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3" t="e">
        <f t="shared" si="1"/>
        <v>#REF!</v>
      </c>
      <c r="N5" s="78" t="e">
        <f t="shared" si="1"/>
        <v>#REF!</v>
      </c>
    </row>
    <row r="6" spans="1:14" s="3" customFormat="1" ht="15">
      <c r="A6" s="54" t="s">
        <v>59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5"/>
      <c r="N6" s="79"/>
    </row>
    <row r="7" spans="1:14" s="3" customFormat="1" ht="13.5">
      <c r="A7" s="56" t="s">
        <v>68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5" t="e">
        <f t="shared" si="2"/>
        <v>#REF!</v>
      </c>
      <c r="N7" s="79" t="e">
        <f t="shared" si="2"/>
        <v>#REF!</v>
      </c>
    </row>
    <row r="8" spans="1:14" s="3" customFormat="1" ht="13.5">
      <c r="A8" s="57" t="s">
        <v>4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8" t="e">
        <f t="shared" si="3"/>
        <v>#REF!</v>
      </c>
      <c r="N8" s="80" t="e">
        <f t="shared" si="3"/>
        <v>#REF!</v>
      </c>
    </row>
    <row r="9" spans="1:14" s="3" customFormat="1" ht="13.5">
      <c r="A9" s="56" t="s">
        <v>69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5" t="e">
        <f t="shared" si="4"/>
        <v>#REF!</v>
      </c>
      <c r="N9" s="79" t="e">
        <f t="shared" si="4"/>
        <v>#REF!</v>
      </c>
    </row>
    <row r="10" spans="1:14" s="3" customFormat="1" ht="13.5">
      <c r="A10" s="57" t="s">
        <v>4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8" t="e">
        <f t="shared" si="5"/>
        <v>#REF!</v>
      </c>
      <c r="N10" s="80" t="e">
        <f t="shared" si="5"/>
        <v>#REF!</v>
      </c>
    </row>
    <row r="11" spans="1:14" s="3" customFormat="1" ht="15">
      <c r="A11" s="54" t="s">
        <v>59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5"/>
      <c r="N11" s="79"/>
    </row>
    <row r="12" spans="1:14" s="3" customFormat="1" ht="27">
      <c r="A12" s="59" t="s">
        <v>70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5" t="e">
        <f t="shared" si="6"/>
        <v>#REF!</v>
      </c>
      <c r="N12" s="79" t="e">
        <f t="shared" si="6"/>
        <v>#REF!</v>
      </c>
    </row>
    <row r="13" spans="1:14" s="3" customFormat="1" ht="27">
      <c r="A13" s="60" t="s">
        <v>71</v>
      </c>
      <c r="B13" s="61" t="e">
        <f>B23+B34*B14</f>
        <v>#REF!</v>
      </c>
      <c r="C13" s="61" t="e">
        <f>C23+C34*C14</f>
        <v>#REF!</v>
      </c>
      <c r="D13" s="61" t="e">
        <f aca="true" t="shared" si="7" ref="D13:N13">D23+D34*D14</f>
        <v>#REF!</v>
      </c>
      <c r="E13" s="61" t="e">
        <f t="shared" si="7"/>
        <v>#REF!</v>
      </c>
      <c r="F13" s="61" t="e">
        <f t="shared" si="7"/>
        <v>#REF!</v>
      </c>
      <c r="G13" s="61" t="e">
        <f t="shared" si="7"/>
        <v>#REF!</v>
      </c>
      <c r="H13" s="61" t="e">
        <f t="shared" si="7"/>
        <v>#REF!</v>
      </c>
      <c r="I13" s="61" t="e">
        <f t="shared" si="7"/>
        <v>#REF!</v>
      </c>
      <c r="J13" s="61" t="e">
        <f t="shared" si="7"/>
        <v>#REF!</v>
      </c>
      <c r="K13" s="61" t="e">
        <f t="shared" si="7"/>
        <v>#REF!</v>
      </c>
      <c r="L13" s="61" t="e">
        <f t="shared" si="7"/>
        <v>#REF!</v>
      </c>
      <c r="M13" s="62" t="e">
        <f t="shared" si="7"/>
        <v>#REF!</v>
      </c>
      <c r="N13" s="81" t="e">
        <f t="shared" si="7"/>
        <v>#REF!</v>
      </c>
    </row>
    <row r="14" spans="1:14" s="11" customFormat="1" ht="17.25" customHeight="1">
      <c r="A14" s="9" t="s">
        <v>81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9" t="s">
        <v>62</v>
      </c>
      <c r="B16" s="70" t="e">
        <f>SUM(B19,B20)</f>
        <v>#REF!</v>
      </c>
      <c r="C16" s="71" t="e">
        <f aca="true" t="shared" si="8" ref="C16:N16">C19+C20</f>
        <v>#REF!</v>
      </c>
      <c r="D16" s="71" t="e">
        <f t="shared" si="8"/>
        <v>#REF!</v>
      </c>
      <c r="E16" s="71" t="e">
        <f t="shared" si="8"/>
        <v>#REF!</v>
      </c>
      <c r="F16" s="71" t="e">
        <f t="shared" si="8"/>
        <v>#REF!</v>
      </c>
      <c r="G16" s="71" t="e">
        <f t="shared" si="8"/>
        <v>#REF!</v>
      </c>
      <c r="H16" s="71" t="e">
        <f t="shared" si="8"/>
        <v>#REF!</v>
      </c>
      <c r="I16" s="71" t="e">
        <f t="shared" si="8"/>
        <v>#REF!</v>
      </c>
      <c r="J16" s="71" t="e">
        <f t="shared" si="8"/>
        <v>#REF!</v>
      </c>
      <c r="K16" s="71" t="e">
        <f t="shared" si="8"/>
        <v>#REF!</v>
      </c>
      <c r="L16" s="71" t="e">
        <f t="shared" si="8"/>
        <v>#REF!</v>
      </c>
      <c r="M16" s="72" t="e">
        <f t="shared" si="8"/>
        <v>#REF!</v>
      </c>
      <c r="N16" s="73" t="e">
        <f t="shared" si="8"/>
        <v>#REF!</v>
      </c>
    </row>
    <row r="17" spans="1:15" s="12" customFormat="1" ht="33.75" customHeight="1">
      <c r="A17" s="89" t="s">
        <v>72</v>
      </c>
      <c r="B17" s="95" t="e">
        <f>SUM(C17:N17)</f>
        <v>#REF!</v>
      </c>
      <c r="C17" s="96" t="e">
        <f>#REF!</f>
        <v>#REF!</v>
      </c>
      <c r="D17" s="96" t="e">
        <f>#REF!</f>
        <v>#REF!</v>
      </c>
      <c r="E17" s="96" t="e">
        <f>#REF!</f>
        <v>#REF!</v>
      </c>
      <c r="F17" s="96" t="e">
        <f>#REF!</f>
        <v>#REF!</v>
      </c>
      <c r="G17" s="96" t="e">
        <f>#REF!</f>
        <v>#REF!</v>
      </c>
      <c r="H17" s="96" t="e">
        <f>#REF!</f>
        <v>#REF!</v>
      </c>
      <c r="I17" s="96" t="e">
        <f>#REF!</f>
        <v>#REF!</v>
      </c>
      <c r="J17" s="96" t="e">
        <f>#REF!</f>
        <v>#REF!</v>
      </c>
      <c r="K17" s="96" t="e">
        <f>#REF!</f>
        <v>#REF!</v>
      </c>
      <c r="L17" s="96" t="e">
        <f>#REF!</f>
        <v>#REF!</v>
      </c>
      <c r="M17" s="97" t="e">
        <f>#REF!</f>
        <v>#REF!</v>
      </c>
      <c r="N17" s="98" t="e">
        <f>#REF!</f>
        <v>#REF!</v>
      </c>
      <c r="O17" s="34"/>
    </row>
    <row r="18" spans="1:14" s="3" customFormat="1" ht="15">
      <c r="A18" s="54" t="s">
        <v>59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4"/>
      <c r="N18" s="82"/>
    </row>
    <row r="19" spans="1:14" s="3" customFormat="1" ht="13.5">
      <c r="A19" s="56" t="s">
        <v>68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6" t="e">
        <f>#REF!</f>
        <v>#REF!</v>
      </c>
      <c r="N19" s="83" t="e">
        <f>#REF!</f>
        <v>#REF!</v>
      </c>
    </row>
    <row r="20" spans="1:14" s="3" customFormat="1" ht="15">
      <c r="A20" s="65" t="s">
        <v>69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6" t="e">
        <f>#REF!</f>
        <v>#REF!</v>
      </c>
      <c r="N20" s="83" t="e">
        <f>#REF!</f>
        <v>#REF!</v>
      </c>
    </row>
    <row r="21" spans="1:14" s="3" customFormat="1" ht="15">
      <c r="A21" s="54" t="s">
        <v>59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5"/>
      <c r="N21" s="79"/>
    </row>
    <row r="22" spans="1:14" s="3" customFormat="1" ht="27">
      <c r="A22" s="59" t="s">
        <v>73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5" t="e">
        <f>#REF!+#REF!</f>
        <v>#REF!</v>
      </c>
      <c r="N22" s="79" t="e">
        <f>#REF!+#REF!</f>
        <v>#REF!</v>
      </c>
    </row>
    <row r="23" spans="1:14" s="3" customFormat="1" ht="27">
      <c r="A23" s="59" t="s">
        <v>74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5" t="e">
        <f>#REF!+#REF!</f>
        <v>#REF!</v>
      </c>
      <c r="N23" s="79" t="e">
        <f>#REF!+#REF!</f>
        <v>#REF!</v>
      </c>
    </row>
    <row r="24" spans="1:14" s="3" customFormat="1" ht="28.5">
      <c r="A24" s="99" t="s">
        <v>75</v>
      </c>
      <c r="B24" s="100" t="e">
        <f aca="true" t="shared" si="9" ref="B24:M24">B16/B14</f>
        <v>#REF!</v>
      </c>
      <c r="C24" s="100" t="e">
        <f t="shared" si="9"/>
        <v>#REF!</v>
      </c>
      <c r="D24" s="100" t="e">
        <f t="shared" si="9"/>
        <v>#REF!</v>
      </c>
      <c r="E24" s="100" t="e">
        <f t="shared" si="9"/>
        <v>#REF!</v>
      </c>
      <c r="F24" s="100" t="e">
        <f t="shared" si="9"/>
        <v>#REF!</v>
      </c>
      <c r="G24" s="100" t="e">
        <f t="shared" si="9"/>
        <v>#REF!</v>
      </c>
      <c r="H24" s="100" t="e">
        <f t="shared" si="9"/>
        <v>#REF!</v>
      </c>
      <c r="I24" s="100" t="e">
        <f>I16/I14</f>
        <v>#REF!</v>
      </c>
      <c r="J24" s="100" t="e">
        <f t="shared" si="9"/>
        <v>#REF!</v>
      </c>
      <c r="K24" s="100" t="e">
        <f t="shared" si="9"/>
        <v>#REF!</v>
      </c>
      <c r="L24" s="100" t="e">
        <f t="shared" si="9"/>
        <v>#REF!</v>
      </c>
      <c r="M24" s="101" t="e">
        <f t="shared" si="9"/>
        <v>#REF!</v>
      </c>
      <c r="N24" s="102" t="e">
        <f>N16/N14</f>
        <v>#REF!</v>
      </c>
    </row>
    <row r="25" spans="1:14" s="11" customFormat="1" ht="18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63"/>
      <c r="M25" s="63"/>
      <c r="N25" s="63"/>
    </row>
    <row r="26" spans="5:14" s="3" customFormat="1" ht="13.5">
      <c r="E26" s="14"/>
      <c r="F26" s="14"/>
      <c r="N26" s="103" t="s">
        <v>4</v>
      </c>
    </row>
    <row r="27" spans="1:14" s="3" customFormat="1" ht="30.75">
      <c r="A27" s="84" t="s">
        <v>65</v>
      </c>
      <c r="B27" s="85" t="e">
        <f>SUM(B30,B31)</f>
        <v>#REF!</v>
      </c>
      <c r="C27" s="86" t="e">
        <f aca="true" t="shared" si="10" ref="C27:N27">C30+C31</f>
        <v>#REF!</v>
      </c>
      <c r="D27" s="49" t="e">
        <f t="shared" si="10"/>
        <v>#REF!</v>
      </c>
      <c r="E27" s="49" t="e">
        <f t="shared" si="10"/>
        <v>#REF!</v>
      </c>
      <c r="F27" s="87" t="e">
        <f t="shared" si="10"/>
        <v>#REF!</v>
      </c>
      <c r="G27" s="87" t="e">
        <f t="shared" si="10"/>
        <v>#REF!</v>
      </c>
      <c r="H27" s="50" t="e">
        <f t="shared" si="10"/>
        <v>#REF!</v>
      </c>
      <c r="I27" s="50" t="e">
        <f t="shared" si="10"/>
        <v>#REF!</v>
      </c>
      <c r="J27" s="50" t="e">
        <f t="shared" si="10"/>
        <v>#REF!</v>
      </c>
      <c r="K27" s="50" t="e">
        <f t="shared" si="10"/>
        <v>#REF!</v>
      </c>
      <c r="L27" s="50" t="e">
        <f>L30+L31</f>
        <v>#REF!</v>
      </c>
      <c r="M27" s="51" t="e">
        <f t="shared" si="10"/>
        <v>#REF!</v>
      </c>
      <c r="N27" s="88" t="e">
        <f t="shared" si="10"/>
        <v>#REF!</v>
      </c>
    </row>
    <row r="28" spans="1:14" s="3" customFormat="1" ht="14.25">
      <c r="A28" s="89" t="s">
        <v>76</v>
      </c>
      <c r="B28" s="90"/>
      <c r="C28" s="91"/>
      <c r="D28" s="91"/>
      <c r="E28" s="91"/>
      <c r="F28" s="91"/>
      <c r="G28" s="91"/>
      <c r="H28" s="91">
        <v>1500</v>
      </c>
      <c r="I28" s="92"/>
      <c r="J28" s="91"/>
      <c r="K28" s="91"/>
      <c r="L28" s="91"/>
      <c r="M28" s="93"/>
      <c r="N28" s="94"/>
    </row>
    <row r="29" spans="1:14" s="3" customFormat="1" ht="15">
      <c r="A29" s="54" t="s">
        <v>59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5"/>
      <c r="N29" s="79"/>
    </row>
    <row r="30" spans="1:14" s="3" customFormat="1" ht="13.5">
      <c r="A30" s="56" t="s">
        <v>77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4" t="e">
        <f>#REF!</f>
        <v>#REF!</v>
      </c>
      <c r="N30" s="82" t="e">
        <f>#REF!</f>
        <v>#REF!</v>
      </c>
    </row>
    <row r="31" spans="1:14" s="3" customFormat="1" ht="15">
      <c r="A31" s="65" t="s">
        <v>78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4" t="e">
        <f>#REF!</f>
        <v>#REF!</v>
      </c>
      <c r="N31" s="82" t="e">
        <f>#REF!</f>
        <v>#REF!</v>
      </c>
    </row>
    <row r="32" spans="1:14" s="3" customFormat="1" ht="15">
      <c r="A32" s="54" t="s">
        <v>59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5"/>
      <c r="N32" s="79"/>
    </row>
    <row r="33" spans="1:14" s="3" customFormat="1" ht="27">
      <c r="A33" s="59" t="s">
        <v>79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5" t="e">
        <f>#REF!</f>
        <v>#REF!</v>
      </c>
      <c r="N33" s="79" t="e">
        <f>#REF!</f>
        <v>#REF!</v>
      </c>
    </row>
    <row r="34" spans="1:14" s="3" customFormat="1" ht="27">
      <c r="A34" s="60" t="s">
        <v>80</v>
      </c>
      <c r="B34" s="67" t="e">
        <f>#REF!</f>
        <v>#REF!</v>
      </c>
      <c r="C34" s="67" t="e">
        <f>#REF!</f>
        <v>#REF!</v>
      </c>
      <c r="D34" s="67" t="e">
        <f>#REF!</f>
        <v>#REF!</v>
      </c>
      <c r="E34" s="67" t="e">
        <f>#REF!</f>
        <v>#REF!</v>
      </c>
      <c r="F34" s="67" t="e">
        <f>#REF!</f>
        <v>#REF!</v>
      </c>
      <c r="G34" s="67" t="e">
        <f>#REF!</f>
        <v>#REF!</v>
      </c>
      <c r="H34" s="67" t="e">
        <f>#REF!</f>
        <v>#REF!</v>
      </c>
      <c r="I34" s="67" t="e">
        <f>#REF!</f>
        <v>#REF!</v>
      </c>
      <c r="J34" s="67" t="e">
        <f>#REF!</f>
        <v>#REF!</v>
      </c>
      <c r="K34" s="67" t="e">
        <f>#REF!</f>
        <v>#REF!</v>
      </c>
      <c r="L34" s="67" t="e">
        <f>#REF!</f>
        <v>#REF!</v>
      </c>
      <c r="M34" s="62" t="e">
        <f>#REF!</f>
        <v>#REF!</v>
      </c>
      <c r="N34" s="81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41" t="s">
        <v>82</v>
      </c>
      <c r="B36" s="44"/>
      <c r="C36" s="44"/>
      <c r="D36" s="44"/>
      <c r="E36" s="44"/>
      <c r="F36" s="44"/>
      <c r="G36" s="44"/>
      <c r="H36" s="44"/>
      <c r="I36" s="44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9</v>
      </c>
      <c r="M67" s="19"/>
      <c r="N67" s="19"/>
    </row>
    <row r="68" spans="1:14" ht="25.5" customHeight="1">
      <c r="A68" s="162" t="s">
        <v>10</v>
      </c>
      <c r="B68" s="162"/>
      <c r="C68" s="21" t="s">
        <v>11</v>
      </c>
      <c r="D68" s="22" t="s">
        <v>12</v>
      </c>
      <c r="E68" s="21" t="s">
        <v>13</v>
      </c>
      <c r="F68" s="21" t="s">
        <v>14</v>
      </c>
      <c r="G68" s="21" t="s">
        <v>15</v>
      </c>
      <c r="H68" s="21" t="s">
        <v>16</v>
      </c>
      <c r="I68" s="23" t="s">
        <v>17</v>
      </c>
      <c r="J68" s="23" t="s">
        <v>18</v>
      </c>
      <c r="K68" s="21" t="s">
        <v>19</v>
      </c>
      <c r="L68" s="21" t="s">
        <v>20</v>
      </c>
      <c r="M68" s="24" t="s">
        <v>21</v>
      </c>
      <c r="N68" s="24" t="s">
        <v>22</v>
      </c>
    </row>
    <row r="69" spans="1:14" ht="12.75" customHeight="1">
      <c r="A69" s="165" t="s">
        <v>23</v>
      </c>
      <c r="B69" s="165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65" t="s">
        <v>24</v>
      </c>
      <c r="B70" s="165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65" t="s">
        <v>25</v>
      </c>
      <c r="B71" s="165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65" t="s">
        <v>26</v>
      </c>
      <c r="B72" s="165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65" t="s">
        <v>27</v>
      </c>
      <c r="B73" s="165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65" t="s">
        <v>28</v>
      </c>
      <c r="B74" s="165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65" t="s">
        <v>29</v>
      </c>
      <c r="B75" s="165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65" t="s">
        <v>30</v>
      </c>
      <c r="B76" s="165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65" t="s">
        <v>31</v>
      </c>
      <c r="B77" s="165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65" t="s">
        <v>32</v>
      </c>
      <c r="B78" s="165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65" t="s">
        <v>33</v>
      </c>
      <c r="B79" s="165"/>
      <c r="C79" s="165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65" t="s">
        <v>34</v>
      </c>
      <c r="B80" s="165"/>
      <c r="C80" s="165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65" t="s">
        <v>35</v>
      </c>
      <c r="B81" s="165"/>
      <c r="C81" s="165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65" t="s">
        <v>36</v>
      </c>
      <c r="B82" s="165"/>
      <c r="C82" s="165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65" t="s">
        <v>37</v>
      </c>
      <c r="B83" s="165"/>
      <c r="C83" s="165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65" t="s">
        <v>38</v>
      </c>
      <c r="B84" s="165"/>
      <c r="C84" s="165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65" t="s">
        <v>39</v>
      </c>
      <c r="B85" s="165"/>
      <c r="C85" s="165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63" t="s">
        <v>40</v>
      </c>
      <c r="B86" s="163"/>
      <c r="C86" s="163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63" t="s">
        <v>41</v>
      </c>
      <c r="B87" s="163"/>
      <c r="C87" s="163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63" t="s">
        <v>42</v>
      </c>
      <c r="B88" s="163"/>
      <c r="C88" s="163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63" t="s">
        <v>43</v>
      </c>
      <c r="B89" s="163"/>
      <c r="C89" s="163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66"/>
      <c r="B90" s="166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44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62" t="s">
        <v>45</v>
      </c>
      <c r="B92" s="162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63" t="s">
        <v>46</v>
      </c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="75" zoomScaleNormal="75" zoomScaleSheetLayoutView="75" workbookViewId="0" topLeftCell="A1">
      <selection activeCell="D7" sqref="D7"/>
    </sheetView>
  </sheetViews>
  <sheetFormatPr defaultColWidth="9.140625" defaultRowHeight="12.75"/>
  <cols>
    <col min="1" max="1" width="47.140625" style="0" customWidth="1"/>
    <col min="2" max="2" width="15.57421875" style="0" customWidth="1"/>
    <col min="3" max="3" width="13.7109375" style="0" customWidth="1"/>
    <col min="4" max="4" width="15.00390625" style="0" customWidth="1"/>
    <col min="5" max="6" width="14.421875" style="0" customWidth="1"/>
    <col min="7" max="7" width="13.8515625" style="0" customWidth="1"/>
    <col min="8" max="9" width="14.8515625" style="0" customWidth="1"/>
    <col min="10" max="10" width="14.28125" style="0" customWidth="1"/>
    <col min="11" max="11" width="13.57421875" style="0" customWidth="1"/>
  </cols>
  <sheetData>
    <row r="1" spans="2:9" ht="45.75" customHeight="1">
      <c r="B1" s="168" t="s">
        <v>89</v>
      </c>
      <c r="C1" s="169"/>
      <c r="D1" s="169"/>
      <c r="E1" s="169"/>
      <c r="F1" s="169"/>
      <c r="G1" s="169"/>
      <c r="H1" s="169"/>
      <c r="I1" s="169"/>
    </row>
    <row r="2" spans="1:11" ht="27.75" customHeight="1" thickBot="1">
      <c r="A2" s="35"/>
      <c r="B2" s="35"/>
      <c r="C2" s="36"/>
      <c r="D2" s="35"/>
      <c r="E2" s="35"/>
      <c r="F2" s="37"/>
      <c r="K2" s="37" t="s">
        <v>9</v>
      </c>
    </row>
    <row r="3" spans="1:11" s="3" customFormat="1" ht="45.75" customHeight="1" thickBot="1">
      <c r="A3" s="113" t="s">
        <v>56</v>
      </c>
      <c r="B3" s="114" t="s">
        <v>94</v>
      </c>
      <c r="C3" s="158" t="s">
        <v>95</v>
      </c>
      <c r="D3" s="158" t="s">
        <v>96</v>
      </c>
      <c r="E3" s="158" t="s">
        <v>97</v>
      </c>
      <c r="F3" s="158" t="s">
        <v>98</v>
      </c>
      <c r="G3" s="114" t="s">
        <v>91</v>
      </c>
      <c r="H3" s="158" t="s">
        <v>95</v>
      </c>
      <c r="I3" s="158" t="s">
        <v>96</v>
      </c>
      <c r="J3" s="158" t="s">
        <v>93</v>
      </c>
      <c r="K3" s="159" t="s">
        <v>57</v>
      </c>
    </row>
    <row r="4" spans="1:11" s="3" customFormat="1" ht="37.5" customHeight="1">
      <c r="A4" s="155" t="s">
        <v>58</v>
      </c>
      <c r="B4" s="110">
        <v>50000.801688</v>
      </c>
      <c r="C4" s="111">
        <v>7273.4611624</v>
      </c>
      <c r="D4" s="112">
        <v>17132.4444166</v>
      </c>
      <c r="E4" s="112">
        <v>19995.7441588</v>
      </c>
      <c r="F4" s="112">
        <v>5599.1519502</v>
      </c>
      <c r="G4" s="111">
        <v>55270.800800000005</v>
      </c>
      <c r="H4" s="112">
        <v>20691.1962</v>
      </c>
      <c r="I4" s="112">
        <v>16123.337000000003</v>
      </c>
      <c r="J4" s="112">
        <v>5759.7922</v>
      </c>
      <c r="K4" s="43">
        <v>12696.475400000001</v>
      </c>
    </row>
    <row r="5" spans="1:11" s="3" customFormat="1" ht="23.25" customHeight="1">
      <c r="A5" s="154" t="s">
        <v>59</v>
      </c>
      <c r="B5" s="104"/>
      <c r="C5" s="105"/>
      <c r="D5" s="105"/>
      <c r="E5" s="105"/>
      <c r="F5" s="105"/>
      <c r="G5" s="106"/>
      <c r="H5" s="107"/>
      <c r="I5" s="107"/>
      <c r="J5" s="107"/>
      <c r="K5" s="143"/>
    </row>
    <row r="6" spans="1:12" s="3" customFormat="1" ht="23.25" customHeight="1">
      <c r="A6" s="142" t="s">
        <v>60</v>
      </c>
      <c r="B6" s="104">
        <v>40298.227673</v>
      </c>
      <c r="C6" s="105">
        <v>5088.108582</v>
      </c>
      <c r="D6" s="105">
        <v>13496.558358</v>
      </c>
      <c r="E6" s="105">
        <v>18143.6521083</v>
      </c>
      <c r="F6" s="105">
        <v>3569.9086247</v>
      </c>
      <c r="G6" s="106">
        <v>43521.35385</v>
      </c>
      <c r="H6" s="107">
        <v>18055.25</v>
      </c>
      <c r="I6" s="107">
        <v>11683.973800000002</v>
      </c>
      <c r="J6" s="107">
        <v>3671.34565</v>
      </c>
      <c r="K6" s="143">
        <v>10110.7844</v>
      </c>
      <c r="L6" s="42"/>
    </row>
    <row r="7" spans="1:11" s="3" customFormat="1" ht="21" customHeight="1" thickBot="1">
      <c r="A7" s="144" t="s">
        <v>61</v>
      </c>
      <c r="B7" s="124">
        <v>9702.574014999998</v>
      </c>
      <c r="C7" s="125">
        <v>2185.3525804</v>
      </c>
      <c r="D7" s="125">
        <v>3635.8860585999996</v>
      </c>
      <c r="E7" s="125">
        <v>1852.0920504999997</v>
      </c>
      <c r="F7" s="125">
        <v>2029.2433255</v>
      </c>
      <c r="G7" s="126">
        <v>11749.446950000001</v>
      </c>
      <c r="H7" s="127">
        <v>2635.9462</v>
      </c>
      <c r="I7" s="127">
        <v>4439.363200000001</v>
      </c>
      <c r="J7" s="127">
        <v>2088.44655</v>
      </c>
      <c r="K7" s="145">
        <v>2585.691</v>
      </c>
    </row>
    <row r="8" spans="1:11" s="3" customFormat="1" ht="31.5" thickBot="1">
      <c r="A8" s="119" t="s">
        <v>62</v>
      </c>
      <c r="B8" s="129">
        <v>36180.831000000006</v>
      </c>
      <c r="C8" s="130">
        <v>5460.364</v>
      </c>
      <c r="D8" s="130">
        <v>14961.254</v>
      </c>
      <c r="E8" s="130">
        <v>12426.64</v>
      </c>
      <c r="F8" s="130">
        <v>3332.5730000000003</v>
      </c>
      <c r="G8" s="120">
        <v>32058.317000000003</v>
      </c>
      <c r="H8" s="120">
        <v>13368.06</v>
      </c>
      <c r="I8" s="120">
        <v>5748.2570000000005</v>
      </c>
      <c r="J8" s="120">
        <v>3504.9700000000003</v>
      </c>
      <c r="K8" s="131">
        <v>9437.03</v>
      </c>
    </row>
    <row r="9" spans="1:11" s="3" customFormat="1" ht="15">
      <c r="A9" s="140" t="s">
        <v>59</v>
      </c>
      <c r="B9" s="115"/>
      <c r="C9" s="128"/>
      <c r="D9" s="128"/>
      <c r="E9" s="128"/>
      <c r="F9" s="128"/>
      <c r="G9" s="117"/>
      <c r="H9" s="118"/>
      <c r="I9" s="118"/>
      <c r="J9" s="118"/>
      <c r="K9" s="141"/>
    </row>
    <row r="10" spans="1:11" s="3" customFormat="1" ht="20.25" customHeight="1">
      <c r="A10" s="146" t="s">
        <v>63</v>
      </c>
      <c r="B10" s="104">
        <v>31364.689000000002</v>
      </c>
      <c r="C10" s="108">
        <v>4328.799</v>
      </c>
      <c r="D10" s="108">
        <v>12531.867</v>
      </c>
      <c r="E10" s="108">
        <v>11963.73</v>
      </c>
      <c r="F10" s="108">
        <v>2540.293</v>
      </c>
      <c r="G10" s="106">
        <v>25878.747000000003</v>
      </c>
      <c r="H10" s="107">
        <v>11795.42</v>
      </c>
      <c r="I10" s="107">
        <v>2965.447</v>
      </c>
      <c r="J10" s="107">
        <v>2699.7700000000004</v>
      </c>
      <c r="K10" s="143">
        <v>8418.11</v>
      </c>
    </row>
    <row r="11" spans="1:11" s="3" customFormat="1" ht="21" customHeight="1" thickBot="1">
      <c r="A11" s="147" t="s">
        <v>64</v>
      </c>
      <c r="B11" s="124">
        <v>4816.142</v>
      </c>
      <c r="C11" s="132">
        <v>1131.565</v>
      </c>
      <c r="D11" s="132">
        <v>2429.3869999999997</v>
      </c>
      <c r="E11" s="132">
        <v>462.91000000000014</v>
      </c>
      <c r="F11" s="132">
        <v>792.28</v>
      </c>
      <c r="G11" s="126">
        <v>6179.570000000001</v>
      </c>
      <c r="H11" s="127">
        <v>1572.6399999999999</v>
      </c>
      <c r="I11" s="127">
        <v>2782.8100000000004</v>
      </c>
      <c r="J11" s="127">
        <v>805.2</v>
      </c>
      <c r="K11" s="145">
        <v>1018.9200000000001</v>
      </c>
    </row>
    <row r="12" spans="1:11" s="3" customFormat="1" ht="31.5" thickBot="1">
      <c r="A12" s="133" t="s">
        <v>65</v>
      </c>
      <c r="B12" s="134">
        <v>13819.970687999998</v>
      </c>
      <c r="C12" s="135">
        <v>1813.0971624</v>
      </c>
      <c r="D12" s="136">
        <v>2171.1904166</v>
      </c>
      <c r="E12" s="137">
        <v>7569.1041588</v>
      </c>
      <c r="F12" s="137">
        <v>2266.5789502</v>
      </c>
      <c r="G12" s="138">
        <v>23212.4838</v>
      </c>
      <c r="H12" s="138">
        <v>7323.1362</v>
      </c>
      <c r="I12" s="138">
        <v>10375.080000000002</v>
      </c>
      <c r="J12" s="138">
        <v>2254.8222</v>
      </c>
      <c r="K12" s="139">
        <v>3259.4454</v>
      </c>
    </row>
    <row r="13" spans="1:11" s="3" customFormat="1" ht="15">
      <c r="A13" s="140" t="s">
        <v>59</v>
      </c>
      <c r="B13" s="115"/>
      <c r="C13" s="116"/>
      <c r="D13" s="116"/>
      <c r="E13" s="116"/>
      <c r="F13" s="116"/>
      <c r="G13" s="117"/>
      <c r="H13" s="118"/>
      <c r="I13" s="118"/>
      <c r="J13" s="118"/>
      <c r="K13" s="141"/>
    </row>
    <row r="14" spans="1:11" s="3" customFormat="1" ht="19.5" customHeight="1">
      <c r="A14" s="146" t="s">
        <v>66</v>
      </c>
      <c r="B14" s="109">
        <v>8933.538673</v>
      </c>
      <c r="C14" s="156">
        <v>759.309582</v>
      </c>
      <c r="D14" s="156">
        <v>964.691358</v>
      </c>
      <c r="E14" s="156">
        <v>6179.9221083</v>
      </c>
      <c r="F14" s="156">
        <v>1029.6156247</v>
      </c>
      <c r="G14" s="106">
        <v>17642.606850000004</v>
      </c>
      <c r="H14" s="107">
        <v>6259.83</v>
      </c>
      <c r="I14" s="107">
        <v>8718.526800000001</v>
      </c>
      <c r="J14" s="107">
        <v>971.57565</v>
      </c>
      <c r="K14" s="143">
        <v>1692.6744</v>
      </c>
    </row>
    <row r="15" spans="1:11" s="3" customFormat="1" ht="22.5" customHeight="1" thickBot="1">
      <c r="A15" s="148" t="s">
        <v>64</v>
      </c>
      <c r="B15" s="149">
        <v>4886.432014999999</v>
      </c>
      <c r="C15" s="157">
        <v>1053.7875804</v>
      </c>
      <c r="D15" s="157">
        <v>1206.4990586</v>
      </c>
      <c r="E15" s="157">
        <v>1389.1820504999996</v>
      </c>
      <c r="F15" s="157">
        <v>1236.9633255</v>
      </c>
      <c r="G15" s="150">
        <v>5569.87695</v>
      </c>
      <c r="H15" s="151">
        <v>1063.3062</v>
      </c>
      <c r="I15" s="151">
        <v>1656.5532000000003</v>
      </c>
      <c r="J15" s="151">
        <v>1283.24655</v>
      </c>
      <c r="K15" s="152">
        <v>1566.771</v>
      </c>
    </row>
    <row r="16" spans="1:11" s="40" customFormat="1" ht="22.5" customHeight="1">
      <c r="A16" s="170" t="s">
        <v>102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</row>
  </sheetData>
  <sheetProtection/>
  <mergeCells count="2">
    <mergeCell ref="B1:I1"/>
    <mergeCell ref="A16:K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="60" zoomScaleNormal="75" workbookViewId="0" topLeftCell="A1">
      <selection activeCell="A1" sqref="A1:IV16384"/>
    </sheetView>
  </sheetViews>
  <sheetFormatPr defaultColWidth="9.140625" defaultRowHeight="12.75"/>
  <cols>
    <col min="1" max="1" width="47.28125" style="0" customWidth="1"/>
    <col min="2" max="2" width="16.28125" style="0" customWidth="1"/>
    <col min="3" max="3" width="16.7109375" style="0" customWidth="1"/>
    <col min="4" max="4" width="15.140625" style="0" customWidth="1"/>
    <col min="5" max="5" width="14.28125" style="0" customWidth="1"/>
    <col min="6" max="6" width="14.7109375" style="0" customWidth="1"/>
    <col min="7" max="7" width="15.28125" style="0" customWidth="1"/>
    <col min="8" max="8" width="14.8515625" style="0" customWidth="1"/>
    <col min="9" max="9" width="13.7109375" style="0" customWidth="1"/>
    <col min="10" max="11" width="14.8515625" style="0" customWidth="1"/>
  </cols>
  <sheetData>
    <row r="1" spans="2:9" ht="45.75" customHeight="1">
      <c r="B1" s="168" t="s">
        <v>90</v>
      </c>
      <c r="C1" s="169"/>
      <c r="D1" s="169"/>
      <c r="E1" s="169"/>
      <c r="F1" s="169"/>
      <c r="G1" s="169"/>
      <c r="H1" s="169"/>
      <c r="I1" s="169"/>
    </row>
    <row r="2" spans="1:11" ht="28.5" customHeight="1" thickBot="1">
      <c r="A2" s="35"/>
      <c r="B2" s="35"/>
      <c r="C2" s="36"/>
      <c r="D2" s="35"/>
      <c r="E2" s="35"/>
      <c r="F2" s="37"/>
      <c r="K2" s="37" t="s">
        <v>9</v>
      </c>
    </row>
    <row r="3" spans="1:11" s="3" customFormat="1" ht="45.75" customHeight="1" thickBot="1">
      <c r="A3" s="113" t="s">
        <v>1</v>
      </c>
      <c r="B3" s="114" t="s">
        <v>94</v>
      </c>
      <c r="C3" s="158" t="s">
        <v>48</v>
      </c>
      <c r="D3" s="158" t="s">
        <v>99</v>
      </c>
      <c r="E3" s="158" t="s">
        <v>49</v>
      </c>
      <c r="F3" s="158" t="s">
        <v>50</v>
      </c>
      <c r="G3" s="114" t="s">
        <v>91</v>
      </c>
      <c r="H3" s="160" t="s">
        <v>101</v>
      </c>
      <c r="I3" s="160" t="s">
        <v>103</v>
      </c>
      <c r="J3" s="160" t="s">
        <v>92</v>
      </c>
      <c r="K3" s="161" t="s">
        <v>51</v>
      </c>
    </row>
    <row r="4" spans="1:11" s="3" customFormat="1" ht="37.5" customHeight="1" thickBot="1">
      <c r="A4" s="119" t="s">
        <v>52</v>
      </c>
      <c r="B4" s="120">
        <v>50000.801688</v>
      </c>
      <c r="C4" s="121">
        <v>7273.4611624</v>
      </c>
      <c r="D4" s="122">
        <v>17132.4444166</v>
      </c>
      <c r="E4" s="122">
        <v>19995.7441588</v>
      </c>
      <c r="F4" s="122">
        <v>5599.1519502</v>
      </c>
      <c r="G4" s="122">
        <v>55270.800800000005</v>
      </c>
      <c r="H4" s="122">
        <v>20691.1962</v>
      </c>
      <c r="I4" s="122">
        <v>16123.337000000003</v>
      </c>
      <c r="J4" s="122">
        <v>5759.7922</v>
      </c>
      <c r="K4" s="123">
        <v>12696.475400000001</v>
      </c>
    </row>
    <row r="5" spans="1:11" s="3" customFormat="1" ht="23.25" customHeight="1">
      <c r="A5" s="140" t="s">
        <v>3</v>
      </c>
      <c r="B5" s="115"/>
      <c r="C5" s="116"/>
      <c r="D5" s="116"/>
      <c r="E5" s="116"/>
      <c r="F5" s="116"/>
      <c r="G5" s="117"/>
      <c r="H5" s="118"/>
      <c r="I5" s="118"/>
      <c r="J5" s="118"/>
      <c r="K5" s="141"/>
    </row>
    <row r="6" spans="1:11" s="3" customFormat="1" ht="23.25" customHeight="1">
      <c r="A6" s="142" t="s">
        <v>53</v>
      </c>
      <c r="B6" s="104">
        <v>40298.227673</v>
      </c>
      <c r="C6" s="105">
        <v>5088.108582</v>
      </c>
      <c r="D6" s="105">
        <v>13496.558358</v>
      </c>
      <c r="E6" s="105">
        <v>18143.6521083</v>
      </c>
      <c r="F6" s="105">
        <v>3569.9086247</v>
      </c>
      <c r="G6" s="106">
        <v>43521.35385</v>
      </c>
      <c r="H6" s="107">
        <v>18055.25</v>
      </c>
      <c r="I6" s="107">
        <v>11683.973800000002</v>
      </c>
      <c r="J6" s="107">
        <v>3671.34565</v>
      </c>
      <c r="K6" s="143">
        <v>10110.7844</v>
      </c>
    </row>
    <row r="7" spans="1:11" s="3" customFormat="1" ht="21" customHeight="1" thickBot="1">
      <c r="A7" s="144" t="s">
        <v>54</v>
      </c>
      <c r="B7" s="124">
        <v>9702.574014999998</v>
      </c>
      <c r="C7" s="125">
        <v>2185.3525804</v>
      </c>
      <c r="D7" s="125">
        <v>3635.8860585999996</v>
      </c>
      <c r="E7" s="125">
        <v>1852.0920504999997</v>
      </c>
      <c r="F7" s="125">
        <v>2029.2433255</v>
      </c>
      <c r="G7" s="126">
        <v>11749.446950000001</v>
      </c>
      <c r="H7" s="127">
        <v>2635.9462</v>
      </c>
      <c r="I7" s="127">
        <v>4439.363200000001</v>
      </c>
      <c r="J7" s="127">
        <v>2088.44655</v>
      </c>
      <c r="K7" s="145">
        <v>2585.691</v>
      </c>
    </row>
    <row r="8" spans="1:11" s="3" customFormat="1" ht="25.5" customHeight="1" thickBot="1">
      <c r="A8" s="119" t="s">
        <v>5</v>
      </c>
      <c r="B8" s="129">
        <v>36180.831000000006</v>
      </c>
      <c r="C8" s="130">
        <v>5460.364</v>
      </c>
      <c r="D8" s="130">
        <v>14961.254</v>
      </c>
      <c r="E8" s="130">
        <v>12426.64</v>
      </c>
      <c r="F8" s="130">
        <v>3332.5730000000003</v>
      </c>
      <c r="G8" s="120">
        <v>32058.317000000003</v>
      </c>
      <c r="H8" s="120">
        <v>13368.06</v>
      </c>
      <c r="I8" s="120">
        <v>5748.2570000000005</v>
      </c>
      <c r="J8" s="120">
        <v>3504.9700000000003</v>
      </c>
      <c r="K8" s="131">
        <v>9437.03</v>
      </c>
    </row>
    <row r="9" spans="1:11" s="3" customFormat="1" ht="15">
      <c r="A9" s="140" t="s">
        <v>3</v>
      </c>
      <c r="B9" s="115"/>
      <c r="C9" s="128"/>
      <c r="D9" s="128"/>
      <c r="E9" s="128"/>
      <c r="F9" s="128"/>
      <c r="G9" s="117"/>
      <c r="H9" s="118"/>
      <c r="I9" s="118"/>
      <c r="J9" s="118"/>
      <c r="K9" s="141"/>
    </row>
    <row r="10" spans="1:11" s="3" customFormat="1" ht="20.25" customHeight="1">
      <c r="A10" s="146" t="s">
        <v>6</v>
      </c>
      <c r="B10" s="104">
        <v>31364.689000000002</v>
      </c>
      <c r="C10" s="107">
        <v>4328.799</v>
      </c>
      <c r="D10" s="107">
        <v>12531.867</v>
      </c>
      <c r="E10" s="107">
        <v>11963.73</v>
      </c>
      <c r="F10" s="107">
        <v>2540.293</v>
      </c>
      <c r="G10" s="106">
        <v>25878.747000000003</v>
      </c>
      <c r="H10" s="107">
        <v>11795.42</v>
      </c>
      <c r="I10" s="107">
        <v>2965.447</v>
      </c>
      <c r="J10" s="107">
        <v>2699.7700000000004</v>
      </c>
      <c r="K10" s="143">
        <v>8418.11</v>
      </c>
    </row>
    <row r="11" spans="1:11" s="3" customFormat="1" ht="21" customHeight="1" thickBot="1">
      <c r="A11" s="147" t="s">
        <v>7</v>
      </c>
      <c r="B11" s="124">
        <v>4816.142</v>
      </c>
      <c r="C11" s="127">
        <v>1131.565</v>
      </c>
      <c r="D11" s="127">
        <v>2429.3869999999997</v>
      </c>
      <c r="E11" s="127">
        <v>462.91000000000014</v>
      </c>
      <c r="F11" s="127">
        <v>792.28</v>
      </c>
      <c r="G11" s="126">
        <v>6179.570000000001</v>
      </c>
      <c r="H11" s="127">
        <v>1572.6399999999999</v>
      </c>
      <c r="I11" s="127">
        <v>2782.8100000000004</v>
      </c>
      <c r="J11" s="127">
        <v>805.2</v>
      </c>
      <c r="K11" s="145">
        <v>1018.9200000000001</v>
      </c>
    </row>
    <row r="12" spans="1:11" s="3" customFormat="1" ht="22.5" customHeight="1" thickBot="1">
      <c r="A12" s="133" t="s">
        <v>8</v>
      </c>
      <c r="B12" s="134">
        <v>13819.970687999998</v>
      </c>
      <c r="C12" s="135">
        <v>1813.0971624</v>
      </c>
      <c r="D12" s="136">
        <v>2171.1904166</v>
      </c>
      <c r="E12" s="137">
        <v>7569.1041588</v>
      </c>
      <c r="F12" s="137">
        <v>2266.5789502</v>
      </c>
      <c r="G12" s="138">
        <v>23212.4838</v>
      </c>
      <c r="H12" s="138">
        <v>7323.1362</v>
      </c>
      <c r="I12" s="138">
        <v>10375.080000000002</v>
      </c>
      <c r="J12" s="138">
        <v>2254.8222</v>
      </c>
      <c r="K12" s="139">
        <v>3259.4454</v>
      </c>
    </row>
    <row r="13" spans="1:11" s="3" customFormat="1" ht="15">
      <c r="A13" s="140" t="s">
        <v>3</v>
      </c>
      <c r="B13" s="115"/>
      <c r="C13" s="116"/>
      <c r="D13" s="116"/>
      <c r="E13" s="116"/>
      <c r="F13" s="116"/>
      <c r="G13" s="117"/>
      <c r="H13" s="118"/>
      <c r="I13" s="118"/>
      <c r="J13" s="118"/>
      <c r="K13" s="141"/>
    </row>
    <row r="14" spans="1:11" s="3" customFormat="1" ht="19.5" customHeight="1">
      <c r="A14" s="146" t="s">
        <v>6</v>
      </c>
      <c r="B14" s="109">
        <v>8933.538673</v>
      </c>
      <c r="C14" s="107">
        <v>759.309582</v>
      </c>
      <c r="D14" s="107">
        <v>964.691358</v>
      </c>
      <c r="E14" s="107">
        <v>6179.9221083</v>
      </c>
      <c r="F14" s="107">
        <v>1029.6156247</v>
      </c>
      <c r="G14" s="106">
        <v>17642.606850000004</v>
      </c>
      <c r="H14" s="107">
        <v>6259.83</v>
      </c>
      <c r="I14" s="107">
        <v>8718.526800000001</v>
      </c>
      <c r="J14" s="107">
        <v>971.57565</v>
      </c>
      <c r="K14" s="143">
        <v>1692.6744</v>
      </c>
    </row>
    <row r="15" spans="1:11" s="3" customFormat="1" ht="22.5" customHeight="1" thickBot="1">
      <c r="A15" s="148" t="s">
        <v>7</v>
      </c>
      <c r="B15" s="149">
        <v>4886.432014999999</v>
      </c>
      <c r="C15" s="151">
        <v>1053.7875804</v>
      </c>
      <c r="D15" s="151">
        <v>1206.4990586</v>
      </c>
      <c r="E15" s="151">
        <v>1389.1820504999996</v>
      </c>
      <c r="F15" s="151">
        <v>1236.9633255</v>
      </c>
      <c r="G15" s="150">
        <v>5569.87695</v>
      </c>
      <c r="H15" s="151">
        <v>1063.3062</v>
      </c>
      <c r="I15" s="151">
        <v>1656.5532000000003</v>
      </c>
      <c r="J15" s="151">
        <v>1283.24655</v>
      </c>
      <c r="K15" s="152">
        <v>1566.771</v>
      </c>
    </row>
    <row r="16" spans="1:11" s="40" customFormat="1" ht="15">
      <c r="A16" s="171" t="s">
        <v>100</v>
      </c>
      <c r="B16" s="171"/>
      <c r="C16" s="171"/>
      <c r="D16" s="171"/>
      <c r="E16" s="171"/>
      <c r="F16" s="38">
        <v>4.445</v>
      </c>
      <c r="G16" s="39">
        <v>4.46</v>
      </c>
      <c r="H16" s="39">
        <v>4.46</v>
      </c>
      <c r="I16" s="39">
        <v>4.46</v>
      </c>
      <c r="J16" s="39">
        <v>4.46</v>
      </c>
      <c r="K16" s="39">
        <v>4.46</v>
      </c>
    </row>
    <row r="17" spans="1:6" ht="18.75" customHeight="1">
      <c r="A17" s="153"/>
      <c r="B17" s="41"/>
      <c r="C17" s="41"/>
      <c r="D17" s="41"/>
      <c r="E17" s="41"/>
      <c r="F17" s="1"/>
    </row>
    <row r="18" spans="2:6" ht="12.75">
      <c r="B18" s="1"/>
      <c r="C18" s="1"/>
      <c r="D18" s="1"/>
      <c r="E18" s="1"/>
      <c r="F18" s="1"/>
    </row>
    <row r="19" ht="12.75">
      <c r="A19" s="10"/>
    </row>
    <row r="21" spans="2:6" ht="12.75">
      <c r="B21" s="1"/>
      <c r="C21" s="1"/>
      <c r="D21" s="1"/>
      <c r="E21" s="1"/>
      <c r="F21" s="1"/>
    </row>
    <row r="27" ht="12.75">
      <c r="B27" s="1"/>
    </row>
    <row r="49" spans="1:6" ht="12.75">
      <c r="A49" s="19"/>
      <c r="B49" s="19"/>
      <c r="C49" s="19"/>
      <c r="D49" s="19"/>
      <c r="E49" s="19"/>
      <c r="F49" s="20" t="s">
        <v>9</v>
      </c>
    </row>
    <row r="50" spans="1:6" ht="25.5" customHeight="1">
      <c r="A50" s="162" t="s">
        <v>10</v>
      </c>
      <c r="B50" s="162"/>
      <c r="C50" s="21" t="s">
        <v>11</v>
      </c>
      <c r="D50" s="21" t="s">
        <v>14</v>
      </c>
      <c r="E50" s="23" t="s">
        <v>17</v>
      </c>
      <c r="F50" s="21" t="s">
        <v>20</v>
      </c>
    </row>
    <row r="51" spans="1:6" ht="12.75" customHeight="1">
      <c r="A51" s="165" t="s">
        <v>23</v>
      </c>
      <c r="B51" s="165"/>
      <c r="C51" s="25">
        <v>4341.3099999999995</v>
      </c>
      <c r="D51" s="25"/>
      <c r="E51" s="25"/>
      <c r="F51" s="25"/>
    </row>
    <row r="52" spans="1:6" ht="12.75" customHeight="1">
      <c r="A52" s="165" t="s">
        <v>24</v>
      </c>
      <c r="B52" s="165"/>
      <c r="C52" s="25"/>
      <c r="D52" s="25"/>
      <c r="E52" s="25"/>
      <c r="F52" s="25"/>
    </row>
    <row r="53" spans="1:6" ht="12.75" customHeight="1">
      <c r="A53" s="165" t="s">
        <v>25</v>
      </c>
      <c r="B53" s="165"/>
      <c r="C53" s="25"/>
      <c r="D53" s="25"/>
      <c r="E53" s="25"/>
      <c r="F53" s="25"/>
    </row>
    <row r="54" spans="1:6" ht="12.75" customHeight="1">
      <c r="A54" s="165" t="s">
        <v>26</v>
      </c>
      <c r="B54" s="165"/>
      <c r="C54" s="25"/>
      <c r="D54" s="25">
        <v>4043.83</v>
      </c>
      <c r="E54" s="25"/>
      <c r="F54" s="25"/>
    </row>
    <row r="55" spans="1:6" ht="12.75" customHeight="1">
      <c r="A55" s="165" t="s">
        <v>27</v>
      </c>
      <c r="B55" s="165"/>
      <c r="C55" s="25"/>
      <c r="D55" s="25"/>
      <c r="E55" s="25"/>
      <c r="F55" s="25"/>
    </row>
    <row r="56" spans="1:6" ht="12.75" customHeight="1">
      <c r="A56" s="165" t="s">
        <v>28</v>
      </c>
      <c r="B56" s="165"/>
      <c r="C56" s="25"/>
      <c r="D56" s="25"/>
      <c r="E56" s="25"/>
      <c r="F56" s="25"/>
    </row>
    <row r="57" spans="1:6" ht="12.75" customHeight="1">
      <c r="A57" s="165" t="s">
        <v>29</v>
      </c>
      <c r="B57" s="165"/>
      <c r="C57" s="25"/>
      <c r="D57" s="25">
        <v>297.5</v>
      </c>
      <c r="E57" s="25"/>
      <c r="F57" s="25"/>
    </row>
    <row r="58" spans="1:6" ht="12.75" customHeight="1">
      <c r="A58" s="165" t="s">
        <v>30</v>
      </c>
      <c r="B58" s="165"/>
      <c r="C58" s="25"/>
      <c r="D58" s="25">
        <v>50</v>
      </c>
      <c r="E58" s="25"/>
      <c r="F58" s="25"/>
    </row>
    <row r="59" spans="1:6" ht="12.75" customHeight="1">
      <c r="A59" s="165" t="s">
        <v>31</v>
      </c>
      <c r="B59" s="165"/>
      <c r="C59" s="25"/>
      <c r="D59" s="25"/>
      <c r="E59" s="25"/>
      <c r="F59" s="25"/>
    </row>
    <row r="60" spans="1:6" ht="12.75" customHeight="1">
      <c r="A60" s="165" t="s">
        <v>32</v>
      </c>
      <c r="B60" s="165"/>
      <c r="C60" s="25"/>
      <c r="D60" s="25"/>
      <c r="E60" s="25"/>
      <c r="F60" s="25"/>
    </row>
    <row r="61" spans="1:6" s="27" customFormat="1" ht="12.75" customHeight="1">
      <c r="A61" s="165" t="s">
        <v>33</v>
      </c>
      <c r="B61" s="165"/>
      <c r="C61" s="165"/>
      <c r="D61" s="25"/>
      <c r="E61" s="25"/>
      <c r="F61" s="25"/>
    </row>
    <row r="62" spans="1:6" ht="12.75" customHeight="1">
      <c r="A62" s="165" t="s">
        <v>34</v>
      </c>
      <c r="B62" s="165"/>
      <c r="C62" s="165"/>
      <c r="D62" s="25"/>
      <c r="E62" s="25"/>
      <c r="F62" s="25"/>
    </row>
    <row r="63" spans="1:6" ht="12.75" customHeight="1">
      <c r="A63" s="165" t="s">
        <v>35</v>
      </c>
      <c r="B63" s="165"/>
      <c r="C63" s="165"/>
      <c r="D63" s="25"/>
      <c r="E63" s="25">
        <v>3715.5099999999998</v>
      </c>
      <c r="F63" s="25"/>
    </row>
    <row r="64" spans="1:6" ht="12.75" customHeight="1">
      <c r="A64" s="165" t="s">
        <v>36</v>
      </c>
      <c r="B64" s="165"/>
      <c r="C64" s="165"/>
      <c r="D64" s="25"/>
      <c r="E64" s="25"/>
      <c r="F64" s="25"/>
    </row>
    <row r="65" spans="1:6" ht="12.75" customHeight="1">
      <c r="A65" s="165" t="s">
        <v>37</v>
      </c>
      <c r="B65" s="165"/>
      <c r="C65" s="165"/>
      <c r="D65" s="25"/>
      <c r="E65" s="25"/>
      <c r="F65" s="25"/>
    </row>
    <row r="66" spans="1:6" ht="12.75" customHeight="1">
      <c r="A66" s="165" t="s">
        <v>38</v>
      </c>
      <c r="B66" s="165"/>
      <c r="C66" s="165"/>
      <c r="D66" s="25"/>
      <c r="E66" s="25"/>
      <c r="F66" s="25">
        <v>4474.3</v>
      </c>
    </row>
    <row r="67" spans="1:6" ht="12.75" customHeight="1">
      <c r="A67" s="165" t="s">
        <v>39</v>
      </c>
      <c r="B67" s="165"/>
      <c r="C67" s="165"/>
      <c r="D67" s="25"/>
      <c r="E67" s="25"/>
      <c r="F67" s="25"/>
    </row>
    <row r="68" spans="1:6" ht="12.75" customHeight="1">
      <c r="A68" s="163" t="s">
        <v>40</v>
      </c>
      <c r="B68" s="163"/>
      <c r="C68" s="163"/>
      <c r="D68" s="25"/>
      <c r="E68" s="25"/>
      <c r="F68" s="25"/>
    </row>
    <row r="69" spans="1:6" ht="12.75" customHeight="1">
      <c r="A69" s="163" t="s">
        <v>41</v>
      </c>
      <c r="B69" s="163"/>
      <c r="C69" s="163"/>
      <c r="D69" s="25"/>
      <c r="E69" s="25"/>
      <c r="F69" s="25"/>
    </row>
    <row r="70" spans="1:6" ht="12.75" customHeight="1">
      <c r="A70" s="163" t="s">
        <v>42</v>
      </c>
      <c r="B70" s="163"/>
      <c r="C70" s="163"/>
      <c r="D70" s="25"/>
      <c r="E70" s="25"/>
      <c r="F70" s="25"/>
    </row>
    <row r="71" spans="1:6" ht="12.75" customHeight="1">
      <c r="A71" s="163" t="s">
        <v>43</v>
      </c>
      <c r="B71" s="163"/>
      <c r="C71" s="163"/>
      <c r="D71" s="25"/>
      <c r="E71" s="25"/>
      <c r="F71" s="25"/>
    </row>
    <row r="72" spans="1:6" s="30" customFormat="1" ht="12.75" customHeight="1">
      <c r="A72" s="166"/>
      <c r="B72" s="166"/>
      <c r="C72" s="28">
        <v>4341.3099999999995</v>
      </c>
      <c r="D72" s="28">
        <v>4391.33</v>
      </c>
      <c r="E72" s="28">
        <v>3715.5099999999998</v>
      </c>
      <c r="F72" s="28">
        <v>4474.3</v>
      </c>
    </row>
    <row r="73" spans="1:6" ht="44.25" customHeight="1">
      <c r="A73" s="21" t="s">
        <v>44</v>
      </c>
      <c r="B73" s="19"/>
      <c r="C73" s="31">
        <v>0</v>
      </c>
      <c r="D73" s="31">
        <v>0</v>
      </c>
      <c r="E73" s="26">
        <v>2649.9</v>
      </c>
      <c r="F73" s="26">
        <v>0</v>
      </c>
    </row>
    <row r="74" spans="1:6" s="30" customFormat="1" ht="12.75" customHeight="1">
      <c r="A74" s="162" t="s">
        <v>45</v>
      </c>
      <c r="B74" s="162"/>
      <c r="C74" s="28">
        <v>4341.3099999999995</v>
      </c>
      <c r="D74" s="28">
        <v>4391.33</v>
      </c>
      <c r="E74" s="28">
        <v>6365.41</v>
      </c>
      <c r="F74" s="28">
        <v>4474.3</v>
      </c>
    </row>
    <row r="75" spans="1:6" ht="30.75" customHeight="1">
      <c r="A75" s="163" t="s">
        <v>46</v>
      </c>
      <c r="B75" s="163"/>
      <c r="C75" s="163"/>
      <c r="D75" s="163"/>
      <c r="E75" s="163"/>
      <c r="F75" s="163"/>
    </row>
  </sheetData>
  <sheetProtection/>
  <mergeCells count="27">
    <mergeCell ref="B1:I1"/>
    <mergeCell ref="A50:B50"/>
    <mergeCell ref="A51:B51"/>
    <mergeCell ref="A52:B52"/>
    <mergeCell ref="A53:B53"/>
    <mergeCell ref="A54:B54"/>
    <mergeCell ref="A16:E16"/>
    <mergeCell ref="A55:B55"/>
    <mergeCell ref="A56:B56"/>
    <mergeCell ref="A57:B57"/>
    <mergeCell ref="A58:B58"/>
    <mergeCell ref="A59:B59"/>
    <mergeCell ref="A60:B60"/>
    <mergeCell ref="A61:C61"/>
    <mergeCell ref="A62:C62"/>
    <mergeCell ref="A63:C63"/>
    <mergeCell ref="A64:C64"/>
    <mergeCell ref="A65:C65"/>
    <mergeCell ref="A66:C66"/>
    <mergeCell ref="A74:B74"/>
    <mergeCell ref="A75:F75"/>
    <mergeCell ref="A67:C67"/>
    <mergeCell ref="A68:C68"/>
    <mergeCell ref="A69:C69"/>
    <mergeCell ref="A70:C70"/>
    <mergeCell ref="A71:C71"/>
    <mergeCell ref="A72:B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SIMONA-DANA NICULAE</cp:lastModifiedBy>
  <cp:lastPrinted>2018-08-20T09:22:44Z</cp:lastPrinted>
  <dcterms:created xsi:type="dcterms:W3CDTF">2015-04-24T09:04:58Z</dcterms:created>
  <dcterms:modified xsi:type="dcterms:W3CDTF">2018-08-28T13:58:53Z</dcterms:modified>
  <cp:category/>
  <cp:version/>
  <cp:contentType/>
  <cp:contentStatus/>
</cp:coreProperties>
</file>