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4 lunar ro " sheetId="2" r:id="rId2"/>
  </sheets>
  <definedNames>
    <definedName name="_xlnm.Print_Area" localSheetId="1">'sdp 2024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<sst xmlns="http://schemas.openxmlformats.org/spreadsheetml/2006/main" count="108" uniqueCount="92">
  <si>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</si>
  <si>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</si>
  <si>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</si>
  <si>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</si>
  <si>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</si>
  <si>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</si>
  <si>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</si>
  <si>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</si>
  <si>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</si>
  <si>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</si>
  <si>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</si>
  <si>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</si>
  <si>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</si>
  <si>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</si>
  <si>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</si>
  <si>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</si>
  <si>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</si>
  <si>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</si>
  <si>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</si>
  <si>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</si>
  <si>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</si>
  <si>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</si>
  <si>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</si>
  <si>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</si>
  <si>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</si>
  <si>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</si>
  <si>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</si>
  <si>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</si>
  <si>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</si>
  <si>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</si>
  <si>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</si>
  <si>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</si>
  <si>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</si>
  <si>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</si>
  <si>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</si>
  <si>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</si>
  <si>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</si>
  <si>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</si>
  <si>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</si>
  <si>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</si>
  <si>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</si>
  <si>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</si>
  <si>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</si>
  <si>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</si>
  <si>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</si>
  <si>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</si>
  <si>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</si>
  <si>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</si>
  <si>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</si>
  <si>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</si>
  <si>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</si>
  <si>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</si>
  <si>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</si>
  <si>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</si>
  <si>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</si>
  <si>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</si>
  <si>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</si>
  <si>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</si>
  <si>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</si>
  <si>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</si>
  <si>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</si>
  <si>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</si>
  <si>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</si>
  <si>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</si>
  <si>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</si>
  <si>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</si>
  <si>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</si>
  <si>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</si>
  <si>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</si>
  <si>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</si>
  <si>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</si>
  <si>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</si>
  <si>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</si>
  <si>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</si>
  <si>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</si>
  <si>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</si>
  <si>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</si>
  <si>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</si>
  <si>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</si>
  <si>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</si>
  <si>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</si>
  <si>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</si>
  <si>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</si>
  <si>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</si>
  <si>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</si>
  <si>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</si>
  <si>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</si>
  <si>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</si>
  <si>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</si>
  <si>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februarie- decembrie 2024, proiecție pe baza datoriei contractate la 31.01.2024</t>
    </r>
  </si>
  <si>
    <t>Total  2024</t>
  </si>
  <si>
    <t>**)  curs de schimb valutar mediu Ron/Eur  pentru anul 2024, conform CNSP Prognoza februarie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</si>
</sst>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178" fontId="7" fillId="33" borderId="10" xfId="0" applyNumberFormat="1" applyFont="1" applyFill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33" borderId="12" xfId="0" applyNumberFormat="1" applyFont="1" applyFill="1" applyBorder="1" applyAlignment="1">
      <alignment/>
    </xf>
    <xf numFmtId="178" fontId="5" fillId="0" borderId="13" xfId="0" applyNumberFormat="1" applyFont="1" applyBorder="1" applyAlignment="1">
      <alignment/>
    </xf>
    <xf numFmtId="0" fontId="8" fillId="0" borderId="14" xfId="0" applyNumberFormat="1" applyFont="1" applyFill="1" applyBorder="1" applyAlignment="1">
      <alignment horizontal="left" vertical="center" wrapText="1"/>
    </xf>
    <xf numFmtId="178" fontId="5" fillId="0" borderId="12" xfId="0" applyNumberFormat="1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178" fontId="5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8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15" fillId="34" borderId="0" xfId="0" applyFont="1" applyFill="1" applyBorder="1" applyAlignment="1">
      <alignment wrapText="1"/>
    </xf>
    <xf numFmtId="184" fontId="15" fillId="0" borderId="0" xfId="0" applyNumberFormat="1" applyFont="1" applyBorder="1" applyAlignment="1">
      <alignment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3" fillId="0" borderId="20" xfId="0" applyNumberFormat="1" applyFont="1" applyFill="1" applyBorder="1" applyAlignment="1">
      <alignment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186" fontId="7" fillId="35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left" vertical="top" wrapText="1"/>
    </xf>
    <xf numFmtId="178" fontId="7" fillId="0" borderId="24" xfId="0" applyNumberFormat="1" applyFont="1" applyBorder="1" applyAlignment="1">
      <alignment/>
    </xf>
    <xf numFmtId="178" fontId="7" fillId="0" borderId="25" xfId="0" applyNumberFormat="1" applyFont="1" applyFill="1" applyBorder="1" applyAlignment="1">
      <alignment/>
    </xf>
    <xf numFmtId="178" fontId="7" fillId="0" borderId="25" xfId="0" applyNumberFormat="1" applyFont="1" applyBorder="1" applyAlignment="1">
      <alignment/>
    </xf>
    <xf numFmtId="0" fontId="7" fillId="33" borderId="26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vertical="top" wrapText="1"/>
    </xf>
    <xf numFmtId="178" fontId="5" fillId="36" borderId="12" xfId="0" applyNumberFormat="1" applyFont="1" applyFill="1" applyBorder="1" applyAlignment="1">
      <alignment/>
    </xf>
    <xf numFmtId="0" fontId="5" fillId="0" borderId="28" xfId="0" applyNumberFormat="1" applyFont="1" applyBorder="1" applyAlignment="1">
      <alignment horizontal="lef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0" fontId="5" fillId="0" borderId="27" xfId="0" applyNumberFormat="1" applyFont="1" applyBorder="1" applyAlignment="1">
      <alignment horizontal="left" vertical="top" wrapText="1"/>
    </xf>
    <xf numFmtId="0" fontId="5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center" wrapText="1"/>
    </xf>
    <xf numFmtId="178" fontId="7" fillId="0" borderId="3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left" vertical="center" wrapText="1"/>
    </xf>
    <xf numFmtId="178" fontId="10" fillId="0" borderId="22" xfId="0" applyNumberFormat="1" applyFont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2" fillId="0" borderId="27" xfId="0" applyNumberFormat="1" applyFont="1" applyFill="1" applyBorder="1" applyAlignment="1">
      <alignment horizontal="left" vertical="top" wrapText="1"/>
    </xf>
    <xf numFmtId="0" fontId="10" fillId="33" borderId="21" xfId="0" applyNumberFormat="1" applyFont="1" applyFill="1" applyBorder="1" applyAlignment="1">
      <alignment horizontal="left" vertical="top" wrapText="1"/>
    </xf>
    <xf numFmtId="178" fontId="10" fillId="33" borderId="32" xfId="0" applyNumberFormat="1" applyFont="1" applyFill="1" applyBorder="1" applyAlignment="1">
      <alignment/>
    </xf>
    <xf numFmtId="178" fontId="5" fillId="0" borderId="0" xfId="0" applyNumberFormat="1" applyFont="1" applyAlignment="1">
      <alignment/>
    </xf>
    <xf numFmtId="0" fontId="8" fillId="0" borderId="23" xfId="0" applyNumberFormat="1" applyFont="1" applyFill="1" applyBorder="1" applyAlignment="1">
      <alignment horizontal="left" vertical="center" wrapText="1"/>
    </xf>
    <xf numFmtId="178" fontId="7" fillId="0" borderId="33" xfId="0" applyNumberFormat="1" applyFont="1" applyBorder="1" applyAlignment="1">
      <alignment/>
    </xf>
    <xf numFmtId="178" fontId="63" fillId="0" borderId="25" xfId="0" applyNumberFormat="1" applyFont="1" applyFill="1" applyBorder="1" applyAlignment="1">
      <alignment/>
    </xf>
    <xf numFmtId="178" fontId="7" fillId="36" borderId="25" xfId="0" applyNumberFormat="1" applyFont="1" applyFill="1" applyBorder="1" applyAlignment="1">
      <alignment/>
    </xf>
    <xf numFmtId="178" fontId="10" fillId="0" borderId="31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3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186" fontId="7" fillId="35" borderId="22" xfId="0" applyNumberFormat="1" applyFont="1" applyFill="1" applyBorder="1" applyAlignment="1">
      <alignment horizontal="center" vertical="center" wrapText="1"/>
    </xf>
    <xf numFmtId="186" fontId="7" fillId="35" borderId="32" xfId="0" applyNumberFormat="1" applyFont="1" applyFill="1" applyBorder="1" applyAlignment="1">
      <alignment horizontal="center" vertical="center" wrapText="1"/>
    </xf>
    <xf numFmtId="186" fontId="7" fillId="35" borderId="35" xfId="0" applyNumberFormat="1" applyFont="1" applyFill="1" applyBorder="1" applyAlignment="1">
      <alignment horizontal="center" vertical="center" wrapText="1"/>
    </xf>
    <xf numFmtId="178" fontId="7" fillId="0" borderId="36" xfId="0" applyNumberFormat="1" applyFont="1" applyBorder="1" applyAlignment="1">
      <alignment/>
    </xf>
    <xf numFmtId="178" fontId="7" fillId="0" borderId="37" xfId="0" applyNumberFormat="1" applyFont="1" applyBorder="1" applyAlignment="1">
      <alignment/>
    </xf>
    <xf numFmtId="178" fontId="7" fillId="33" borderId="38" xfId="0" applyNumberFormat="1" applyFont="1" applyFill="1" applyBorder="1" applyAlignment="1">
      <alignment/>
    </xf>
    <xf numFmtId="178" fontId="7" fillId="33" borderId="39" xfId="0" applyNumberFormat="1" applyFont="1" applyFill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37" xfId="0" applyNumberFormat="1" applyFont="1" applyBorder="1" applyAlignment="1">
      <alignment/>
    </xf>
    <xf numFmtId="178" fontId="5" fillId="33" borderId="15" xfId="0" applyNumberFormat="1" applyFont="1" applyFill="1" applyBorder="1" applyAlignment="1">
      <alignment/>
    </xf>
    <xf numFmtId="178" fontId="5" fillId="33" borderId="37" xfId="0" applyNumberFormat="1" applyFont="1" applyFill="1" applyBorder="1" applyAlignment="1">
      <alignment/>
    </xf>
    <xf numFmtId="178" fontId="5" fillId="0" borderId="40" xfId="0" applyNumberFormat="1" applyFont="1" applyBorder="1" applyAlignment="1">
      <alignment/>
    </xf>
    <xf numFmtId="178" fontId="5" fillId="0" borderId="41" xfId="0" applyNumberFormat="1" applyFont="1" applyBorder="1" applyAlignment="1">
      <alignment/>
    </xf>
    <xf numFmtId="178" fontId="7" fillId="0" borderId="42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8" fontId="10" fillId="0" borderId="42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8" fontId="5" fillId="0" borderId="37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37" xfId="0" applyNumberFormat="1" applyFont="1" applyFill="1" applyBorder="1" applyAlignment="1">
      <alignment/>
    </xf>
    <xf numFmtId="178" fontId="10" fillId="33" borderId="42" xfId="0" applyNumberFormat="1" applyFont="1" applyFill="1" applyBorder="1" applyAlignment="1">
      <alignment/>
    </xf>
    <xf numFmtId="178" fontId="10" fillId="33" borderId="43" xfId="0" applyNumberFormat="1" applyFont="1" applyFill="1" applyBorder="1" applyAlignment="1">
      <alignment/>
    </xf>
    <xf numFmtId="178" fontId="7" fillId="0" borderId="44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11" fillId="0" borderId="42" xfId="0" applyNumberFormat="1" applyFont="1" applyBorder="1" applyAlignment="1">
      <alignment/>
    </xf>
    <xf numFmtId="178" fontId="11" fillId="0" borderId="43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left" vertical="center" wrapText="1"/>
    </xf>
    <xf numFmtId="4" fontId="13" fillId="0" borderId="45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wrapText="1"/>
    </xf>
    <xf numFmtId="0" fontId="12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8" fillId="0" borderId="35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47" xfId="0" applyNumberFormat="1" applyFont="1" applyFill="1" applyBorder="1" applyAlignment="1">
      <alignment/>
    </xf>
    <xf numFmtId="4" fontId="8" fillId="0" borderId="48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8" fillId="0" borderId="46" xfId="0" applyNumberFormat="1" applyFont="1" applyFill="1" applyBorder="1" applyAlignment="1">
      <alignment horizontal="right" vertical="center"/>
    </xf>
    <xf numFmtId="4" fontId="8" fillId="0" borderId="4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180" fontId="12" fillId="0" borderId="20" xfId="0" applyNumberFormat="1" applyFont="1" applyFill="1" applyBorder="1" applyAlignment="1">
      <alignment/>
    </xf>
    <xf numFmtId="180" fontId="12" fillId="0" borderId="29" xfId="0" applyNumberFormat="1" applyFont="1" applyFill="1" applyBorder="1" applyAlignment="1">
      <alignment/>
    </xf>
    <xf numFmtId="180" fontId="12" fillId="0" borderId="45" xfId="0" applyNumberFormat="1" applyFont="1" applyFill="1" applyBorder="1" applyAlignment="1">
      <alignment/>
    </xf>
    <xf numFmtId="4" fontId="8" fillId="0" borderId="46" xfId="0" applyNumberFormat="1" applyFont="1" applyFill="1" applyBorder="1" applyAlignment="1">
      <alignment/>
    </xf>
    <xf numFmtId="4" fontId="8" fillId="0" borderId="49" xfId="0" applyNumberFormat="1" applyFont="1" applyFill="1" applyBorder="1" applyAlignment="1">
      <alignment/>
    </xf>
    <xf numFmtId="4" fontId="12" fillId="0" borderId="29" xfId="0" applyNumberFormat="1" applyFont="1" applyFill="1" applyBorder="1" applyAlignment="1">
      <alignment/>
    </xf>
    <xf numFmtId="4" fontId="12" fillId="0" borderId="45" xfId="0" applyNumberFormat="1" applyFont="1" applyFill="1" applyBorder="1" applyAlignment="1">
      <alignment/>
    </xf>
    <xf numFmtId="4" fontId="8" fillId="0" borderId="50" xfId="0" applyNumberFormat="1" applyFont="1" applyFill="1" applyBorder="1" applyAlignment="1">
      <alignment/>
    </xf>
    <xf numFmtId="4" fontId="12" fillId="0" borderId="50" xfId="0" applyNumberFormat="1" applyFont="1" applyFill="1" applyBorder="1" applyAlignment="1">
      <alignment/>
    </xf>
    <xf numFmtId="4" fontId="12" fillId="0" borderId="51" xfId="0" applyNumberFormat="1" applyFont="1" applyFill="1" applyBorder="1" applyAlignment="1">
      <alignment/>
    </xf>
    <xf numFmtId="0" fontId="9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8" fontId="65" fillId="0" borderId="0" xfId="0" applyNumberFormat="1" applyFont="1" applyFill="1" applyAlignment="1">
      <alignment/>
    </xf>
    <xf numFmtId="178" fontId="6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5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6" fillId="0" borderId="0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0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3:14" ht="12.75">
      <c r="C2" s="1"/>
      <c r="D2" s="10"/>
      <c r="J2" s="1"/>
      <c r="K2" s="10"/>
      <c r="N2" s="80" t="s">
        <v>1</v>
      </c>
    </row>
    <row r="3" spans="1:14" s="7" customFormat="1" ht="45.75" customHeight="1">
      <c r="A3" s="44" t="s">
        <v>2</v>
      </c>
      <c r="B3" s="45" t="s">
        <v>3</v>
      </c>
      <c r="C3" s="46">
        <v>42370</v>
      </c>
      <c r="D3" s="46">
        <v>42401</v>
      </c>
      <c r="E3" s="46">
        <v>42430</v>
      </c>
      <c r="F3" s="46">
        <v>42461</v>
      </c>
      <c r="G3" s="46">
        <v>42491</v>
      </c>
      <c r="H3" s="46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7" customFormat="1" ht="48.75" customHeight="1">
      <c r="A4" s="47" t="s">
        <v>10</v>
      </c>
      <c r="B4" s="48" t="e">
        <f aca="true" t="shared" si="0" ref="B4:N4">SUM(B7,B9)</f>
        <v>#REF!</v>
      </c>
      <c r="C4" s="49" t="e">
        <f t="shared" si="0"/>
        <v>#REF!</v>
      </c>
      <c r="D4" s="49" t="e">
        <f t="shared" si="0"/>
        <v>#REF!</v>
      </c>
      <c r="E4" s="49" t="e">
        <f t="shared" si="0"/>
        <v>#REF!</v>
      </c>
      <c r="F4" s="50" t="e">
        <f t="shared" si="0"/>
        <v>#REF!</v>
      </c>
      <c r="G4" s="50" t="e">
        <f t="shared" si="0"/>
        <v>#REF!</v>
      </c>
      <c r="H4" s="50" t="e">
        <f t="shared" si="0"/>
        <v>#REF!</v>
      </c>
      <c r="I4" s="50" t="e">
        <f t="shared" si="0"/>
        <v>#REF!</v>
      </c>
      <c r="J4" s="50" t="e">
        <f t="shared" si="0"/>
        <v>#REF!</v>
      </c>
      <c r="K4" s="50" t="e">
        <f t="shared" si="0"/>
        <v>#REF!</v>
      </c>
      <c r="L4" s="50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7" customFormat="1" ht="15">
      <c r="A5" s="51" t="s">
        <v>11</v>
      </c>
      <c r="B5" s="11" t="e">
        <f aca="true" t="shared" si="1" ref="B5:N5">B27+B24</f>
        <v>#REF!</v>
      </c>
      <c r="C5" s="11" t="e">
        <f t="shared" si="1"/>
        <v>#REF!</v>
      </c>
      <c r="D5" s="11" t="e">
        <f t="shared" si="1"/>
        <v>#REF!</v>
      </c>
      <c r="E5" s="11" t="e">
        <f t="shared" si="1"/>
        <v>#REF!</v>
      </c>
      <c r="F5" s="11" t="e">
        <f t="shared" si="1"/>
        <v>#REF!</v>
      </c>
      <c r="G5" s="11" t="e">
        <f t="shared" si="1"/>
        <v>#REF!</v>
      </c>
      <c r="H5" s="11" t="e">
        <f t="shared" si="1"/>
        <v>#REF!</v>
      </c>
      <c r="I5" s="11" t="e">
        <f t="shared" si="1"/>
        <v>#REF!</v>
      </c>
      <c r="J5" s="11" t="e">
        <f t="shared" si="1"/>
        <v>#REF!</v>
      </c>
      <c r="K5" s="11" t="e">
        <f t="shared" si="1"/>
        <v>#REF!</v>
      </c>
      <c r="L5" s="11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7" customFormat="1" ht="15">
      <c r="A6" s="52" t="s">
        <v>12</v>
      </c>
      <c r="B6" s="12"/>
      <c r="C6" s="13"/>
      <c r="D6" s="13"/>
      <c r="E6" s="53"/>
      <c r="F6" s="13"/>
      <c r="G6" s="13"/>
      <c r="H6" s="13"/>
      <c r="I6" s="13"/>
      <c r="J6" s="13"/>
      <c r="K6" s="13"/>
      <c r="L6" s="13"/>
      <c r="M6" s="88"/>
      <c r="N6" s="89"/>
    </row>
    <row r="7" spans="1:14" s="7" customFormat="1" ht="14.25">
      <c r="A7" s="54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88" t="e">
        <f t="shared" si="2"/>
        <v>#REF!</v>
      </c>
      <c r="N7" s="89" t="e">
        <f t="shared" si="2"/>
        <v>#REF!</v>
      </c>
    </row>
    <row r="8" spans="1:14" s="7" customFormat="1" ht="14.25">
      <c r="A8" s="55" t="s">
        <v>14</v>
      </c>
      <c r="B8" s="14" t="e">
        <f aca="true" t="shared" si="3" ref="B8:N8">B7/B14</f>
        <v>#REF!</v>
      </c>
      <c r="C8" s="14" t="e">
        <f t="shared" si="3"/>
        <v>#REF!</v>
      </c>
      <c r="D8" s="14" t="e">
        <f t="shared" si="3"/>
        <v>#REF!</v>
      </c>
      <c r="E8" s="14" t="e">
        <f t="shared" si="3"/>
        <v>#REF!</v>
      </c>
      <c r="F8" s="14" t="e">
        <f t="shared" si="3"/>
        <v>#REF!</v>
      </c>
      <c r="G8" s="14" t="e">
        <f t="shared" si="3"/>
        <v>#REF!</v>
      </c>
      <c r="H8" s="14" t="e">
        <f t="shared" si="3"/>
        <v>#REF!</v>
      </c>
      <c r="I8" s="14" t="e">
        <f t="shared" si="3"/>
        <v>#REF!</v>
      </c>
      <c r="J8" s="14" t="e">
        <f t="shared" si="3"/>
        <v>#REF!</v>
      </c>
      <c r="K8" s="14" t="e">
        <f t="shared" si="3"/>
        <v>#REF!</v>
      </c>
      <c r="L8" s="14" t="e">
        <f t="shared" si="3"/>
        <v>#REF!</v>
      </c>
      <c r="M8" s="90" t="e">
        <f t="shared" si="3"/>
        <v>#REF!</v>
      </c>
      <c r="N8" s="91" t="e">
        <f t="shared" si="3"/>
        <v>#REF!</v>
      </c>
    </row>
    <row r="9" spans="1:14" s="7" customFormat="1" ht="14.25">
      <c r="A9" s="54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88" t="e">
        <f t="shared" si="4"/>
        <v>#REF!</v>
      </c>
      <c r="N9" s="89" t="e">
        <f t="shared" si="4"/>
        <v>#REF!</v>
      </c>
    </row>
    <row r="10" spans="1:14" s="7" customFormat="1" ht="14.25">
      <c r="A10" s="55" t="s">
        <v>14</v>
      </c>
      <c r="B10" s="14" t="e">
        <f aca="true" t="shared" si="5" ref="B10:N10">B9/B14</f>
        <v>#REF!</v>
      </c>
      <c r="C10" s="14" t="e">
        <f t="shared" si="5"/>
        <v>#REF!</v>
      </c>
      <c r="D10" s="14" t="e">
        <f t="shared" si="5"/>
        <v>#REF!</v>
      </c>
      <c r="E10" s="14" t="e">
        <f t="shared" si="5"/>
        <v>#REF!</v>
      </c>
      <c r="F10" s="14" t="e">
        <f t="shared" si="5"/>
        <v>#REF!</v>
      </c>
      <c r="G10" s="14" t="e">
        <f t="shared" si="5"/>
        <v>#REF!</v>
      </c>
      <c r="H10" s="14" t="e">
        <f t="shared" si="5"/>
        <v>#REF!</v>
      </c>
      <c r="I10" s="14" t="e">
        <f t="shared" si="5"/>
        <v>#REF!</v>
      </c>
      <c r="J10" s="14" t="e">
        <f t="shared" si="5"/>
        <v>#REF!</v>
      </c>
      <c r="K10" s="14" t="e">
        <f t="shared" si="5"/>
        <v>#REF!</v>
      </c>
      <c r="L10" s="14" t="e">
        <f t="shared" si="5"/>
        <v>#REF!</v>
      </c>
      <c r="M10" s="90" t="e">
        <f t="shared" si="5"/>
        <v>#REF!</v>
      </c>
      <c r="N10" s="91" t="e">
        <f t="shared" si="5"/>
        <v>#REF!</v>
      </c>
    </row>
    <row r="11" spans="1:14" s="7" customFormat="1" ht="15">
      <c r="A11" s="52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88"/>
      <c r="N11" s="89"/>
    </row>
    <row r="12" spans="1:14" s="7" customFormat="1" ht="28.5">
      <c r="A12" s="56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88" t="e">
        <f t="shared" si="6"/>
        <v>#REF!</v>
      </c>
      <c r="N12" s="89" t="e">
        <f t="shared" si="6"/>
        <v>#REF!</v>
      </c>
    </row>
    <row r="13" spans="1:14" s="7" customFormat="1" ht="28.5">
      <c r="A13" s="57" t="s">
        <v>17</v>
      </c>
      <c r="B13" s="15" t="e">
        <f>B23+B34*B14</f>
        <v>#REF!</v>
      </c>
      <c r="C13" s="15" t="e">
        <f>C23+C34*C14</f>
        <v>#REF!</v>
      </c>
      <c r="D13" s="15" t="e">
        <f aca="true" t="shared" si="7" ref="D13:N13">D23+D34*D14</f>
        <v>#REF!</v>
      </c>
      <c r="E13" s="15" t="e">
        <f t="shared" si="7"/>
        <v>#REF!</v>
      </c>
      <c r="F13" s="15" t="e">
        <f t="shared" si="7"/>
        <v>#REF!</v>
      </c>
      <c r="G13" s="15" t="e">
        <f t="shared" si="7"/>
        <v>#REF!</v>
      </c>
      <c r="H13" s="15" t="e">
        <f t="shared" si="7"/>
        <v>#REF!</v>
      </c>
      <c r="I13" s="15" t="e">
        <f t="shared" si="7"/>
        <v>#REF!</v>
      </c>
      <c r="J13" s="15" t="e">
        <f t="shared" si="7"/>
        <v>#REF!</v>
      </c>
      <c r="K13" s="15" t="e">
        <f t="shared" si="7"/>
        <v>#REF!</v>
      </c>
      <c r="L13" s="15" t="e">
        <f t="shared" si="7"/>
        <v>#REF!</v>
      </c>
      <c r="M13" s="92" t="e">
        <f t="shared" si="7"/>
        <v>#REF!</v>
      </c>
      <c r="N13" s="93" t="e">
        <f t="shared" si="7"/>
        <v>#REF!</v>
      </c>
    </row>
    <row r="14" spans="1:14" s="3" customFormat="1" ht="17.25" customHeight="1">
      <c r="A14" s="58" t="s">
        <v>18</v>
      </c>
      <c r="B14" s="42">
        <v>4.46</v>
      </c>
      <c r="C14" s="42">
        <v>4.46</v>
      </c>
      <c r="D14" s="42">
        <v>4.46</v>
      </c>
      <c r="E14" s="42">
        <v>4.46</v>
      </c>
      <c r="F14" s="42">
        <v>4.46</v>
      </c>
      <c r="G14" s="42">
        <v>4.46</v>
      </c>
      <c r="H14" s="42">
        <v>4.46</v>
      </c>
      <c r="I14" s="42">
        <v>4.48</v>
      </c>
      <c r="J14" s="42">
        <v>4.48</v>
      </c>
      <c r="K14" s="42">
        <v>4.48</v>
      </c>
      <c r="L14" s="42">
        <v>4.48</v>
      </c>
      <c r="M14" s="42">
        <v>4.48</v>
      </c>
      <c r="N14" s="42">
        <v>4.48</v>
      </c>
    </row>
    <row r="15" s="7" customFormat="1" ht="14.25"/>
    <row r="16" spans="1:14" s="7" customFormat="1" ht="31.5">
      <c r="A16" s="59" t="s">
        <v>19</v>
      </c>
      <c r="B16" s="60" t="e">
        <f>SUM(B19,B20)</f>
        <v>#REF!</v>
      </c>
      <c r="C16" s="61" t="e">
        <f aca="true" t="shared" si="8" ref="C16:N16">C19+C20</f>
        <v>#REF!</v>
      </c>
      <c r="D16" s="61" t="e">
        <f t="shared" si="8"/>
        <v>#REF!</v>
      </c>
      <c r="E16" s="61" t="e">
        <f t="shared" si="8"/>
        <v>#REF!</v>
      </c>
      <c r="F16" s="61" t="e">
        <f t="shared" si="8"/>
        <v>#REF!</v>
      </c>
      <c r="G16" s="61" t="e">
        <f t="shared" si="8"/>
        <v>#REF!</v>
      </c>
      <c r="H16" s="61" t="e">
        <f t="shared" si="8"/>
        <v>#REF!</v>
      </c>
      <c r="I16" s="61" t="e">
        <f t="shared" si="8"/>
        <v>#REF!</v>
      </c>
      <c r="J16" s="61" t="e">
        <f t="shared" si="8"/>
        <v>#REF!</v>
      </c>
      <c r="K16" s="61" t="e">
        <f t="shared" si="8"/>
        <v>#REF!</v>
      </c>
      <c r="L16" s="61" t="e">
        <f t="shared" si="8"/>
        <v>#REF!</v>
      </c>
      <c r="M16" s="94" t="e">
        <f t="shared" si="8"/>
        <v>#REF!</v>
      </c>
      <c r="N16" s="95" t="e">
        <f t="shared" si="8"/>
        <v>#REF!</v>
      </c>
    </row>
    <row r="17" spans="1:15" s="8" customFormat="1" ht="33.75" customHeight="1">
      <c r="A17" s="62" t="s">
        <v>20</v>
      </c>
      <c r="B17" s="63" t="e">
        <f>SUM(C17:N17)</f>
        <v>#REF!</v>
      </c>
      <c r="C17" s="64" t="e">
        <f>#REF!</f>
        <v>#REF!</v>
      </c>
      <c r="D17" s="64" t="e">
        <f>#REF!</f>
        <v>#REF!</v>
      </c>
      <c r="E17" s="64" t="e">
        <f>#REF!</f>
        <v>#REF!</v>
      </c>
      <c r="F17" s="64" t="e">
        <f>#REF!</f>
        <v>#REF!</v>
      </c>
      <c r="G17" s="64" t="e">
        <f>#REF!</f>
        <v>#REF!</v>
      </c>
      <c r="H17" s="64" t="e">
        <f>#REF!</f>
        <v>#REF!</v>
      </c>
      <c r="I17" s="64" t="e">
        <f>#REF!</f>
        <v>#REF!</v>
      </c>
      <c r="J17" s="64" t="e">
        <f>#REF!</f>
        <v>#REF!</v>
      </c>
      <c r="K17" s="64" t="e">
        <f>#REF!</f>
        <v>#REF!</v>
      </c>
      <c r="L17" s="64" t="e">
        <f>#REF!</f>
        <v>#REF!</v>
      </c>
      <c r="M17" s="96" t="e">
        <f>#REF!</f>
        <v>#REF!</v>
      </c>
      <c r="N17" s="97" t="e">
        <f>#REF!</f>
        <v>#REF!</v>
      </c>
      <c r="O17" s="22"/>
    </row>
    <row r="18" spans="1:14" s="7" customFormat="1" ht="15">
      <c r="A18" s="52" t="s">
        <v>12</v>
      </c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3"/>
      <c r="N18" s="98"/>
    </row>
    <row r="19" spans="1:14" s="7" customFormat="1" ht="14.25">
      <c r="A19" s="54" t="s">
        <v>13</v>
      </c>
      <c r="B19" s="12" t="e">
        <f>SUM(C19:N19)</f>
        <v>#REF!</v>
      </c>
      <c r="C19" s="65" t="e">
        <f>#REF!</f>
        <v>#REF!</v>
      </c>
      <c r="D19" s="65" t="e">
        <f>#REF!</f>
        <v>#REF!</v>
      </c>
      <c r="E19" s="65" t="e">
        <f>#REF!</f>
        <v>#REF!</v>
      </c>
      <c r="F19" s="65" t="e">
        <f>#REF!</f>
        <v>#REF!</v>
      </c>
      <c r="G19" s="65" t="e">
        <f>#REF!</f>
        <v>#REF!</v>
      </c>
      <c r="H19" s="65" t="e">
        <f>#REF!</f>
        <v>#REF!</v>
      </c>
      <c r="I19" s="65" t="e">
        <f>#REF!</f>
        <v>#REF!</v>
      </c>
      <c r="J19" s="65" t="e">
        <f>#REF!</f>
        <v>#REF!</v>
      </c>
      <c r="K19" s="65" t="e">
        <f>#REF!</f>
        <v>#REF!</v>
      </c>
      <c r="L19" s="65" t="e">
        <f>#REF!</f>
        <v>#REF!</v>
      </c>
      <c r="M19" s="99" t="e">
        <f>#REF!</f>
        <v>#REF!</v>
      </c>
      <c r="N19" s="100" t="e">
        <f>#REF!</f>
        <v>#REF!</v>
      </c>
    </row>
    <row r="20" spans="1:14" s="7" customFormat="1" ht="15">
      <c r="A20" s="66" t="s">
        <v>15</v>
      </c>
      <c r="B20" s="12" t="e">
        <f>SUM(C20:N20)</f>
        <v>#REF!</v>
      </c>
      <c r="C20" s="65" t="e">
        <f>#REF!</f>
        <v>#REF!</v>
      </c>
      <c r="D20" s="65" t="e">
        <f>#REF!</f>
        <v>#REF!</v>
      </c>
      <c r="E20" s="65" t="e">
        <f>#REF!</f>
        <v>#REF!</v>
      </c>
      <c r="F20" s="65" t="e">
        <f>#REF!</f>
        <v>#REF!</v>
      </c>
      <c r="G20" s="65" t="e">
        <f>#REF!</f>
        <v>#REF!</v>
      </c>
      <c r="H20" s="65" t="e">
        <f>#REF!</f>
        <v>#REF!</v>
      </c>
      <c r="I20" s="65" t="e">
        <f>#REF!</f>
        <v>#REF!</v>
      </c>
      <c r="J20" s="65" t="e">
        <f>#REF!</f>
        <v>#REF!</v>
      </c>
      <c r="K20" s="65" t="e">
        <f>#REF!</f>
        <v>#REF!</v>
      </c>
      <c r="L20" s="65" t="e">
        <f>#REF!</f>
        <v>#REF!</v>
      </c>
      <c r="M20" s="99" t="e">
        <f>#REF!</f>
        <v>#REF!</v>
      </c>
      <c r="N20" s="100" t="e">
        <f>#REF!</f>
        <v>#REF!</v>
      </c>
    </row>
    <row r="21" spans="1:14" s="7" customFormat="1" ht="15">
      <c r="A21" s="52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88"/>
      <c r="N21" s="89"/>
    </row>
    <row r="22" spans="1:14" s="7" customFormat="1" ht="28.5">
      <c r="A22" s="56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88" t="e">
        <f>#REF!+#REF!</f>
        <v>#REF!</v>
      </c>
      <c r="N22" s="89" t="e">
        <f>#REF!+#REF!</f>
        <v>#REF!</v>
      </c>
    </row>
    <row r="23" spans="1:14" s="7" customFormat="1" ht="28.5">
      <c r="A23" s="56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88" t="e">
        <f>#REF!+#REF!</f>
        <v>#REF!</v>
      </c>
      <c r="N23" s="89" t="e">
        <f>#REF!+#REF!</f>
        <v>#REF!</v>
      </c>
    </row>
    <row r="24" spans="1:14" s="7" customFormat="1" ht="28.5">
      <c r="A24" s="67" t="s">
        <v>23</v>
      </c>
      <c r="B24" s="68" t="e">
        <f aca="true" t="shared" si="9" ref="B24:N24">B16/B14</f>
        <v>#REF!</v>
      </c>
      <c r="C24" s="68" t="e">
        <f t="shared" si="9"/>
        <v>#REF!</v>
      </c>
      <c r="D24" s="68" t="e">
        <f t="shared" si="9"/>
        <v>#REF!</v>
      </c>
      <c r="E24" s="68" t="e">
        <f t="shared" si="9"/>
        <v>#REF!</v>
      </c>
      <c r="F24" s="68" t="e">
        <f t="shared" si="9"/>
        <v>#REF!</v>
      </c>
      <c r="G24" s="68" t="e">
        <f t="shared" si="9"/>
        <v>#REF!</v>
      </c>
      <c r="H24" s="68" t="e">
        <f t="shared" si="9"/>
        <v>#REF!</v>
      </c>
      <c r="I24" s="68" t="e">
        <f t="shared" si="9"/>
        <v>#REF!</v>
      </c>
      <c r="J24" s="68" t="e">
        <f t="shared" si="9"/>
        <v>#REF!</v>
      </c>
      <c r="K24" s="68" t="e">
        <f t="shared" si="9"/>
        <v>#REF!</v>
      </c>
      <c r="L24" s="68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3" customFormat="1" ht="18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24"/>
      <c r="M25" s="24"/>
      <c r="N25" s="24"/>
    </row>
    <row r="26" spans="5:14" s="7" customFormat="1" ht="14.25">
      <c r="E26" s="69"/>
      <c r="F26" s="69"/>
      <c r="N26" s="80" t="s">
        <v>14</v>
      </c>
    </row>
    <row r="27" spans="1:14" s="7" customFormat="1" ht="31.5">
      <c r="A27" s="70" t="s">
        <v>24</v>
      </c>
      <c r="B27" s="71" t="e">
        <f>SUM(B30,B31)</f>
        <v>#REF!</v>
      </c>
      <c r="C27" s="72" t="e">
        <f aca="true" t="shared" si="10" ref="C27:N27">C30+C31</f>
        <v>#REF!</v>
      </c>
      <c r="D27" s="49" t="e">
        <f t="shared" si="10"/>
        <v>#REF!</v>
      </c>
      <c r="E27" s="49" t="e">
        <f t="shared" si="10"/>
        <v>#REF!</v>
      </c>
      <c r="F27" s="73" t="e">
        <f t="shared" si="10"/>
        <v>#REF!</v>
      </c>
      <c r="G27" s="73" t="e">
        <f t="shared" si="10"/>
        <v>#REF!</v>
      </c>
      <c r="H27" s="50" t="e">
        <f t="shared" si="10"/>
        <v>#REF!</v>
      </c>
      <c r="I27" s="50" t="e">
        <f t="shared" si="10"/>
        <v>#REF!</v>
      </c>
      <c r="J27" s="50" t="e">
        <f t="shared" si="10"/>
        <v>#REF!</v>
      </c>
      <c r="K27" s="50" t="e">
        <f t="shared" si="10"/>
        <v>#REF!</v>
      </c>
      <c r="L27" s="50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7" customFormat="1" ht="14.25">
      <c r="A28" s="62" t="s">
        <v>25</v>
      </c>
      <c r="B28" s="74"/>
      <c r="C28" s="75"/>
      <c r="D28" s="75"/>
      <c r="E28" s="75"/>
      <c r="F28" s="75"/>
      <c r="G28" s="75"/>
      <c r="H28" s="75">
        <v>1500</v>
      </c>
      <c r="I28" s="104"/>
      <c r="J28" s="75"/>
      <c r="K28" s="75"/>
      <c r="L28" s="75"/>
      <c r="M28" s="105"/>
      <c r="N28" s="106"/>
    </row>
    <row r="29" spans="1:14" s="7" customFormat="1" ht="15">
      <c r="A29" s="52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88"/>
      <c r="N29" s="89"/>
    </row>
    <row r="30" spans="1:14" s="7" customFormat="1" ht="14.25">
      <c r="A30" s="54" t="s">
        <v>26</v>
      </c>
      <c r="B30" s="17" t="e">
        <f>#REF!</f>
        <v>#REF!</v>
      </c>
      <c r="C30" s="17" t="e">
        <f>#REF!</f>
        <v>#REF!</v>
      </c>
      <c r="D30" s="17" t="e">
        <f>#REF!</f>
        <v>#REF!</v>
      </c>
      <c r="E30" s="17" t="e">
        <f>#REF!</f>
        <v>#REF!</v>
      </c>
      <c r="F30" s="17" t="e">
        <f>#REF!</f>
        <v>#REF!</v>
      </c>
      <c r="G30" s="17" t="e">
        <f>#REF!</f>
        <v>#REF!</v>
      </c>
      <c r="H30" s="17" t="e">
        <f>#REF!</f>
        <v>#REF!</v>
      </c>
      <c r="I30" s="17" t="e">
        <f>#REF!</f>
        <v>#REF!</v>
      </c>
      <c r="J30" s="17" t="e">
        <f>#REF!</f>
        <v>#REF!</v>
      </c>
      <c r="K30" s="17" t="e">
        <f>#REF!</f>
        <v>#REF!</v>
      </c>
      <c r="L30" s="17" t="e">
        <f>#REF!</f>
        <v>#REF!</v>
      </c>
      <c r="M30" s="23" t="e">
        <f>#REF!</f>
        <v>#REF!</v>
      </c>
      <c r="N30" s="98" t="e">
        <f>#REF!</f>
        <v>#REF!</v>
      </c>
    </row>
    <row r="31" spans="1:14" s="7" customFormat="1" ht="15">
      <c r="A31" s="66" t="s">
        <v>27</v>
      </c>
      <c r="B31" s="17" t="e">
        <f>#REF!</f>
        <v>#REF!</v>
      </c>
      <c r="C31" s="17" t="e">
        <f>#REF!</f>
        <v>#REF!</v>
      </c>
      <c r="D31" s="17" t="e">
        <f>#REF!</f>
        <v>#REF!</v>
      </c>
      <c r="E31" s="17" t="e">
        <f>#REF!</f>
        <v>#REF!</v>
      </c>
      <c r="F31" s="17" t="e">
        <f>#REF!</f>
        <v>#REF!</v>
      </c>
      <c r="G31" s="17" t="e">
        <f>#REF!</f>
        <v>#REF!</v>
      </c>
      <c r="H31" s="17" t="e">
        <f>#REF!</f>
        <v>#REF!</v>
      </c>
      <c r="I31" s="17" t="e">
        <f>#REF!</f>
        <v>#REF!</v>
      </c>
      <c r="J31" s="17" t="e">
        <f>#REF!</f>
        <v>#REF!</v>
      </c>
      <c r="K31" s="17" t="e">
        <f>#REF!</f>
        <v>#REF!</v>
      </c>
      <c r="L31" s="17" t="e">
        <f>#REF!</f>
        <v>#REF!</v>
      </c>
      <c r="M31" s="23" t="e">
        <f>#REF!</f>
        <v>#REF!</v>
      </c>
      <c r="N31" s="98" t="e">
        <f>#REF!</f>
        <v>#REF!</v>
      </c>
    </row>
    <row r="32" spans="1:14" s="7" customFormat="1" ht="15">
      <c r="A32" s="52" t="s">
        <v>12</v>
      </c>
      <c r="B32" s="7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88"/>
      <c r="N32" s="89"/>
    </row>
    <row r="33" spans="1:14" s="7" customFormat="1" ht="28.5">
      <c r="A33" s="56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88" t="e">
        <f>#REF!</f>
        <v>#REF!</v>
      </c>
      <c r="N33" s="89" t="e">
        <f>#REF!</f>
        <v>#REF!</v>
      </c>
    </row>
    <row r="34" spans="1:14" s="7" customFormat="1" ht="28.5">
      <c r="A34" s="57" t="s">
        <v>29</v>
      </c>
      <c r="B34" s="77" t="e">
        <f>#REF!</f>
        <v>#REF!</v>
      </c>
      <c r="C34" s="77" t="e">
        <f>#REF!</f>
        <v>#REF!</v>
      </c>
      <c r="D34" s="77" t="e">
        <f>#REF!</f>
        <v>#REF!</v>
      </c>
      <c r="E34" s="77" t="e">
        <f>#REF!</f>
        <v>#REF!</v>
      </c>
      <c r="F34" s="77" t="e">
        <f>#REF!</f>
        <v>#REF!</v>
      </c>
      <c r="G34" s="77" t="e">
        <f>#REF!</f>
        <v>#REF!</v>
      </c>
      <c r="H34" s="77" t="e">
        <f>#REF!</f>
        <v>#REF!</v>
      </c>
      <c r="I34" s="77" t="e">
        <f>#REF!</f>
        <v>#REF!</v>
      </c>
      <c r="J34" s="77" t="e">
        <f>#REF!</f>
        <v>#REF!</v>
      </c>
      <c r="K34" s="77" t="e">
        <f>#REF!</f>
        <v>#REF!</v>
      </c>
      <c r="L34" s="77" t="e">
        <f>#REF!</f>
        <v>#REF!</v>
      </c>
      <c r="M34" s="92" t="e">
        <f>#REF!</f>
        <v>#REF!</v>
      </c>
      <c r="N34" s="93" t="e">
        <f>#REF!</f>
        <v>#REF!</v>
      </c>
    </row>
    <row r="35" spans="1:14" s="7" customFormat="1" ht="12.75" customHeight="1">
      <c r="A35" s="3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78" t="s">
        <v>30</v>
      </c>
      <c r="B36" s="79"/>
      <c r="C36" s="79"/>
      <c r="D36" s="79"/>
      <c r="E36" s="79"/>
      <c r="F36" s="79"/>
      <c r="G36" s="79"/>
      <c r="H36" s="79"/>
      <c r="I36" s="79"/>
      <c r="J36" s="1"/>
      <c r="K36" s="1"/>
      <c r="L36" s="1"/>
      <c r="M36" s="1"/>
      <c r="N36" s="1"/>
    </row>
    <row r="37" spans="1:4" ht="12.75">
      <c r="A37" s="21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10" t="s">
        <v>32</v>
      </c>
      <c r="B68" s="110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12" t="s">
        <v>45</v>
      </c>
      <c r="B69" s="112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12" t="s">
        <v>46</v>
      </c>
      <c r="B70" s="112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12" t="s">
        <v>47</v>
      </c>
      <c r="B71" s="112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12" t="s">
        <v>48</v>
      </c>
      <c r="B72" s="112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12" t="s">
        <v>49</v>
      </c>
      <c r="B73" s="112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12" t="s">
        <v>50</v>
      </c>
      <c r="B74" s="112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12" t="s">
        <v>51</v>
      </c>
      <c r="B75" s="112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12" t="s">
        <v>52</v>
      </c>
      <c r="B76" s="112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12" t="s">
        <v>53</v>
      </c>
      <c r="B77" s="112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12" t="s">
        <v>54</v>
      </c>
      <c r="B78" s="112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9" customFormat="1" ht="12.75" customHeight="1">
      <c r="A79" s="112" t="s">
        <v>55</v>
      </c>
      <c r="B79" s="112"/>
      <c r="C79" s="112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12" t="s">
        <v>56</v>
      </c>
      <c r="B80" s="112"/>
      <c r="C80" s="112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12" t="s">
        <v>57</v>
      </c>
      <c r="B81" s="112"/>
      <c r="C81" s="112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12" t="s">
        <v>58</v>
      </c>
      <c r="B82" s="112"/>
      <c r="C82" s="112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12" t="s">
        <v>59</v>
      </c>
      <c r="B83" s="112"/>
      <c r="C83" s="112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12" t="s">
        <v>60</v>
      </c>
      <c r="B84" s="112"/>
      <c r="C84" s="112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12" t="s">
        <v>61</v>
      </c>
      <c r="B85" s="112"/>
      <c r="C85" s="112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11" t="s">
        <v>62</v>
      </c>
      <c r="B86" s="111"/>
      <c r="C86" s="111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11" t="s">
        <v>63</v>
      </c>
      <c r="B87" s="111"/>
      <c r="C87" s="111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11" t="s">
        <v>64</v>
      </c>
      <c r="B88" s="111"/>
      <c r="C88" s="111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11" t="s">
        <v>65</v>
      </c>
      <c r="B89" s="111"/>
      <c r="C89" s="111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4" customFormat="1" ht="12.75" customHeight="1">
      <c r="A90" s="109"/>
      <c r="B90" s="109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4" customFormat="1" ht="12.75" customHeight="1">
      <c r="A92" s="110" t="s">
        <v>67</v>
      </c>
      <c r="B92" s="110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11" t="s">
        <v>68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tabSelected="1" view="pageBreakPreview" zoomScale="90" zoomScaleNormal="75" zoomScaleSheetLayoutView="90" zoomScalePageLayoutView="0" workbookViewId="0" topLeftCell="A1">
      <selection activeCell="B5" sqref="B5"/>
    </sheetView>
  </sheetViews>
  <sheetFormatPr defaultColWidth="9.140625" defaultRowHeight="12.75"/>
  <cols>
    <col min="1" max="1" width="64.421875" style="6" customWidth="1"/>
    <col min="2" max="2" width="15.421875" style="6" customWidth="1"/>
    <col min="3" max="3" width="12.28125" style="5" bestFit="1" customWidth="1"/>
    <col min="4" max="6" width="12.57421875" style="5" bestFit="1" customWidth="1"/>
    <col min="7" max="7" width="11.140625" style="5" bestFit="1" customWidth="1"/>
    <col min="8" max="8" width="12.57421875" style="5" bestFit="1" customWidth="1"/>
    <col min="9" max="9" width="11.140625" style="5" bestFit="1" customWidth="1"/>
    <col min="10" max="10" width="12.28125" style="5" bestFit="1" customWidth="1"/>
    <col min="11" max="11" width="13.28125" style="5" bestFit="1" customWidth="1"/>
    <col min="12" max="12" width="12.57421875" style="5" bestFit="1" customWidth="1"/>
    <col min="13" max="13" width="12.00390625" style="5" bestFit="1" customWidth="1"/>
    <col min="14" max="14" width="12.57421875" style="5" bestFit="1" customWidth="1"/>
    <col min="15" max="15" width="0" style="6" hidden="1" customWidth="1"/>
    <col min="16" max="16" width="9.140625" style="6" customWidth="1"/>
    <col min="17" max="20" width="10.421875" style="6" bestFit="1" customWidth="1"/>
    <col min="21" max="22" width="9.28125" style="6" bestFit="1" customWidth="1"/>
    <col min="23" max="16384" width="9.140625" style="6" customWidth="1"/>
  </cols>
  <sheetData>
    <row r="1" spans="1:11" ht="45.75" customHeight="1">
      <c r="A1" s="107" t="s">
        <v>87</v>
      </c>
      <c r="B1" s="115"/>
      <c r="C1" s="115"/>
      <c r="D1" s="115"/>
      <c r="E1" s="115"/>
      <c r="F1" s="115"/>
      <c r="G1" s="115"/>
      <c r="H1" s="115"/>
      <c r="I1" s="116"/>
      <c r="J1" s="116"/>
      <c r="K1" s="116"/>
    </row>
    <row r="2" spans="1:14" ht="27.75" customHeight="1" thickBot="1">
      <c r="A2" s="117"/>
      <c r="N2" s="118" t="s">
        <v>88</v>
      </c>
    </row>
    <row r="3" spans="1:14" s="122" customFormat="1" ht="45.75" customHeight="1" thickBot="1">
      <c r="A3" s="119" t="s">
        <v>2</v>
      </c>
      <c r="B3" s="120" t="s">
        <v>90</v>
      </c>
      <c r="C3" s="121" t="s">
        <v>74</v>
      </c>
      <c r="D3" s="121" t="s">
        <v>75</v>
      </c>
      <c r="E3" s="121" t="s">
        <v>76</v>
      </c>
      <c r="F3" s="121" t="s">
        <v>77</v>
      </c>
      <c r="G3" s="121" t="s">
        <v>78</v>
      </c>
      <c r="H3" s="121" t="s">
        <v>79</v>
      </c>
      <c r="I3" s="121" t="s">
        <v>80</v>
      </c>
      <c r="J3" s="121" t="s">
        <v>73</v>
      </c>
      <c r="K3" s="121" t="s">
        <v>81</v>
      </c>
      <c r="L3" s="121" t="s">
        <v>82</v>
      </c>
      <c r="M3" s="121" t="s">
        <v>83</v>
      </c>
      <c r="N3" s="121" t="s">
        <v>84</v>
      </c>
    </row>
    <row r="4" spans="1:23" s="122" customFormat="1" ht="37.5" customHeight="1">
      <c r="A4" s="36" t="s">
        <v>69</v>
      </c>
      <c r="B4" s="43">
        <v>123554.18449999999</v>
      </c>
      <c r="C4" s="43">
        <v>7408.025</v>
      </c>
      <c r="D4" s="43">
        <v>7058.094999999999</v>
      </c>
      <c r="E4" s="43">
        <v>3247.21</v>
      </c>
      <c r="F4" s="43">
        <v>28581.183</v>
      </c>
      <c r="G4" s="43">
        <v>6537.344</v>
      </c>
      <c r="H4" s="43">
        <v>13736.840000000002</v>
      </c>
      <c r="I4" s="43">
        <v>6363.300000000001</v>
      </c>
      <c r="J4" s="43">
        <v>4321.63</v>
      </c>
      <c r="K4" s="43">
        <v>6805.295</v>
      </c>
      <c r="L4" s="43">
        <v>15697.185000000001</v>
      </c>
      <c r="M4" s="43">
        <v>19286.54</v>
      </c>
      <c r="N4" s="108">
        <v>4511.5275</v>
      </c>
      <c r="O4" s="123">
        <v>0.00899999997636769</v>
      </c>
      <c r="P4" s="123"/>
      <c r="R4" s="124"/>
      <c r="S4" s="124"/>
      <c r="T4" s="124"/>
      <c r="U4" s="124"/>
      <c r="V4" s="124"/>
      <c r="W4" s="124"/>
    </row>
    <row r="5" spans="1:23" s="122" customFormat="1" ht="23.25" customHeight="1">
      <c r="A5" s="37" t="s">
        <v>12</v>
      </c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3"/>
      <c r="R5" s="124"/>
      <c r="S5" s="124"/>
      <c r="T5" s="124"/>
      <c r="U5" s="124"/>
      <c r="V5" s="124"/>
      <c r="W5" s="124"/>
    </row>
    <row r="6" spans="1:25" s="122" customFormat="1" ht="23.25" customHeight="1">
      <c r="A6" s="39" t="s">
        <v>70</v>
      </c>
      <c r="B6" s="125">
        <v>89663.18649999998</v>
      </c>
      <c r="C6" s="126">
        <v>5797.358333333334</v>
      </c>
      <c r="D6" s="126">
        <v>2097.8383333333336</v>
      </c>
      <c r="E6" s="126">
        <v>2381.1983333333333</v>
      </c>
      <c r="F6" s="126">
        <v>23057.018333333333</v>
      </c>
      <c r="G6" s="126">
        <v>4575.912333333334</v>
      </c>
      <c r="H6" s="126">
        <v>12464.328333333335</v>
      </c>
      <c r="I6" s="126">
        <v>2440.7933333333335</v>
      </c>
      <c r="J6" s="126">
        <v>3208.2133333333336</v>
      </c>
      <c r="K6" s="126">
        <v>2707.7883333333334</v>
      </c>
      <c r="L6" s="126">
        <v>10341.878333333334</v>
      </c>
      <c r="M6" s="126">
        <v>16863.598333333335</v>
      </c>
      <c r="N6" s="127">
        <v>3727.2608333333337</v>
      </c>
      <c r="O6" s="123">
        <v>-0.0010000000183936208</v>
      </c>
      <c r="Q6" s="124"/>
      <c r="R6" s="124"/>
      <c r="S6" s="124"/>
      <c r="T6" s="124"/>
      <c r="U6" s="124"/>
      <c r="V6" s="124"/>
      <c r="W6" s="124"/>
      <c r="X6" s="124"/>
      <c r="Y6" s="124"/>
    </row>
    <row r="7" spans="1:25" s="122" customFormat="1" ht="21" customHeight="1" thickBot="1">
      <c r="A7" s="40" t="s">
        <v>85</v>
      </c>
      <c r="B7" s="128">
        <v>33890.988000000005</v>
      </c>
      <c r="C7" s="126">
        <v>1610.6666666666665</v>
      </c>
      <c r="D7" s="126">
        <v>4960.256666666666</v>
      </c>
      <c r="E7" s="126">
        <v>866.0116666666668</v>
      </c>
      <c r="F7" s="126">
        <v>5524.164666666667</v>
      </c>
      <c r="G7" s="126">
        <v>1961.4316666666666</v>
      </c>
      <c r="H7" s="126">
        <v>1272.5116666666668</v>
      </c>
      <c r="I7" s="126">
        <v>3922.506666666667</v>
      </c>
      <c r="J7" s="126">
        <v>1113.4166666666665</v>
      </c>
      <c r="K7" s="126">
        <v>4097.506666666666</v>
      </c>
      <c r="L7" s="126">
        <v>5355.306666666666</v>
      </c>
      <c r="M7" s="126">
        <v>2422.941666666667</v>
      </c>
      <c r="N7" s="127">
        <v>784.2666666666668</v>
      </c>
      <c r="O7" s="123">
        <v>0</v>
      </c>
      <c r="P7" s="129"/>
      <c r="R7" s="124"/>
      <c r="S7" s="124"/>
      <c r="T7" s="124"/>
      <c r="U7" s="124"/>
      <c r="V7" s="124"/>
      <c r="W7" s="124"/>
      <c r="X7" s="124"/>
      <c r="Y7" s="124"/>
    </row>
    <row r="8" spans="1:25" s="122" customFormat="1" ht="16.5" thickBot="1">
      <c r="A8" s="16" t="s">
        <v>19</v>
      </c>
      <c r="B8" s="130">
        <v>85980.88949999999</v>
      </c>
      <c r="C8" s="130">
        <v>2815.965</v>
      </c>
      <c r="D8" s="130">
        <v>4575.075000000001</v>
      </c>
      <c r="E8" s="130">
        <v>2415.23</v>
      </c>
      <c r="F8" s="130">
        <v>20567.938</v>
      </c>
      <c r="G8" s="130">
        <v>2749.7740000000003</v>
      </c>
      <c r="H8" s="130">
        <v>12337.490000000002</v>
      </c>
      <c r="I8" s="130">
        <v>4208.695</v>
      </c>
      <c r="J8" s="130">
        <v>3380.6450000000004</v>
      </c>
      <c r="K8" s="130">
        <v>4121.48</v>
      </c>
      <c r="L8" s="130">
        <v>9034.305</v>
      </c>
      <c r="M8" s="130">
        <v>16308.605000000003</v>
      </c>
      <c r="N8" s="131">
        <v>3465.6875</v>
      </c>
      <c r="O8" s="123"/>
      <c r="P8" s="129"/>
      <c r="Q8" s="124"/>
      <c r="R8" s="124"/>
      <c r="S8" s="124"/>
      <c r="T8" s="124"/>
      <c r="U8" s="124"/>
      <c r="V8" s="124"/>
      <c r="W8" s="124"/>
      <c r="X8" s="124"/>
      <c r="Y8" s="124"/>
    </row>
    <row r="9" spans="1:15" s="122" customFormat="1" ht="15.75">
      <c r="A9" s="38" t="s">
        <v>12</v>
      </c>
      <c r="B9" s="132"/>
      <c r="C9" s="133"/>
      <c r="D9" s="133"/>
      <c r="E9" s="133"/>
      <c r="F9" s="134"/>
      <c r="G9" s="134"/>
      <c r="H9" s="134"/>
      <c r="I9" s="134"/>
      <c r="J9" s="134"/>
      <c r="K9" s="134"/>
      <c r="L9" s="135"/>
      <c r="M9" s="135"/>
      <c r="N9" s="136"/>
      <c r="O9" s="123"/>
    </row>
    <row r="10" spans="1:20" s="122" customFormat="1" ht="20.25" customHeight="1">
      <c r="A10" s="39" t="s">
        <v>71</v>
      </c>
      <c r="B10" s="125">
        <v>67750.12650000001</v>
      </c>
      <c r="C10" s="126">
        <v>2331.3583333333336</v>
      </c>
      <c r="D10" s="126">
        <v>2060.3933333333334</v>
      </c>
      <c r="E10" s="126">
        <v>2133.4683333333332</v>
      </c>
      <c r="F10" s="126">
        <v>17142.63333333333</v>
      </c>
      <c r="G10" s="126">
        <v>1867.8223333333335</v>
      </c>
      <c r="H10" s="126">
        <v>11365.103333333334</v>
      </c>
      <c r="I10" s="126">
        <v>2279.7033333333334</v>
      </c>
      <c r="J10" s="126">
        <v>2913.3583333333336</v>
      </c>
      <c r="K10" s="126">
        <v>2491.7233333333334</v>
      </c>
      <c r="L10" s="126">
        <v>5316.098333333333</v>
      </c>
      <c r="M10" s="126">
        <v>14644.503333333336</v>
      </c>
      <c r="N10" s="127">
        <v>3203.9608333333335</v>
      </c>
      <c r="O10" s="123"/>
      <c r="Q10" s="124"/>
      <c r="R10" s="124"/>
      <c r="S10" s="124"/>
      <c r="T10" s="124"/>
    </row>
    <row r="11" spans="1:20" s="122" customFormat="1" ht="21" customHeight="1" thickBot="1">
      <c r="A11" s="40" t="s">
        <v>86</v>
      </c>
      <c r="B11" s="128">
        <v>18230.763</v>
      </c>
      <c r="C11" s="126">
        <v>484.6066666666667</v>
      </c>
      <c r="D11" s="126">
        <v>2514.681666666667</v>
      </c>
      <c r="E11" s="126">
        <v>281.76166666666666</v>
      </c>
      <c r="F11" s="126">
        <v>3425.3046666666664</v>
      </c>
      <c r="G11" s="126">
        <v>881.9516666666666</v>
      </c>
      <c r="H11" s="126">
        <v>972.3866666666667</v>
      </c>
      <c r="I11" s="126">
        <v>1928.9916666666666</v>
      </c>
      <c r="J11" s="126">
        <v>467.28666666666663</v>
      </c>
      <c r="K11" s="126">
        <v>1629.7566666666667</v>
      </c>
      <c r="L11" s="126">
        <v>3718.2066666666665</v>
      </c>
      <c r="M11" s="126">
        <v>1664.101666666667</v>
      </c>
      <c r="N11" s="127">
        <v>261.7266666666667</v>
      </c>
      <c r="O11" s="123"/>
      <c r="Q11" s="124"/>
      <c r="R11" s="124"/>
      <c r="S11" s="124"/>
      <c r="T11" s="124"/>
    </row>
    <row r="12" spans="1:15" s="122" customFormat="1" ht="16.5" thickBot="1">
      <c r="A12" s="16" t="s">
        <v>24</v>
      </c>
      <c r="B12" s="137">
        <v>37573.28499999999</v>
      </c>
      <c r="C12" s="137">
        <v>4592.0599999999995</v>
      </c>
      <c r="D12" s="137">
        <v>2483.02</v>
      </c>
      <c r="E12" s="137">
        <v>831.9800000000001</v>
      </c>
      <c r="F12" s="137">
        <v>8013.245000000001</v>
      </c>
      <c r="G12" s="137">
        <v>3787.57</v>
      </c>
      <c r="H12" s="137">
        <v>1399.35</v>
      </c>
      <c r="I12" s="137">
        <v>2154.6050000000005</v>
      </c>
      <c r="J12" s="137">
        <v>940.9849999999999</v>
      </c>
      <c r="K12" s="137">
        <v>2683.8149999999996</v>
      </c>
      <c r="L12" s="137">
        <v>6662.880000000001</v>
      </c>
      <c r="M12" s="137">
        <v>2977.935</v>
      </c>
      <c r="N12" s="138">
        <v>1045.8400000000001</v>
      </c>
      <c r="O12" s="123"/>
    </row>
    <row r="13" spans="1:15" s="122" customFormat="1" ht="15.75">
      <c r="A13" s="38" t="s">
        <v>12</v>
      </c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9"/>
      <c r="M13" s="139"/>
      <c r="N13" s="140"/>
      <c r="O13" s="123"/>
    </row>
    <row r="14" spans="1:15" s="122" customFormat="1" ht="19.5" customHeight="1">
      <c r="A14" s="39" t="s">
        <v>72</v>
      </c>
      <c r="B14" s="125">
        <v>21913.06</v>
      </c>
      <c r="C14" s="126">
        <v>3466</v>
      </c>
      <c r="D14" s="126">
        <v>37.44500000000001</v>
      </c>
      <c r="E14" s="126">
        <v>247.73</v>
      </c>
      <c r="F14" s="126">
        <v>5914.385</v>
      </c>
      <c r="G14" s="126">
        <v>2708.09</v>
      </c>
      <c r="H14" s="126">
        <v>1099.225</v>
      </c>
      <c r="I14" s="126">
        <v>161.08999999999997</v>
      </c>
      <c r="J14" s="126">
        <v>294.855</v>
      </c>
      <c r="K14" s="126">
        <v>216.065</v>
      </c>
      <c r="L14" s="126">
        <v>5025.780000000001</v>
      </c>
      <c r="M14" s="126">
        <v>2219.095</v>
      </c>
      <c r="N14" s="127">
        <v>523.3000000000001</v>
      </c>
      <c r="O14" s="123"/>
    </row>
    <row r="15" spans="1:15" s="122" customFormat="1" ht="22.5" customHeight="1" thickBot="1">
      <c r="A15" s="41" t="s">
        <v>86</v>
      </c>
      <c r="B15" s="141">
        <v>15660.225000000002</v>
      </c>
      <c r="C15" s="142">
        <v>1126.06</v>
      </c>
      <c r="D15" s="142">
        <v>2445.575</v>
      </c>
      <c r="E15" s="142">
        <v>584.2500000000001</v>
      </c>
      <c r="F15" s="142">
        <v>2098.86</v>
      </c>
      <c r="G15" s="142">
        <v>1079.48</v>
      </c>
      <c r="H15" s="142">
        <v>300.125</v>
      </c>
      <c r="I15" s="142">
        <v>1993.5150000000003</v>
      </c>
      <c r="J15" s="142">
        <v>646.1299999999999</v>
      </c>
      <c r="K15" s="142">
        <v>2467.7499999999995</v>
      </c>
      <c r="L15" s="142">
        <v>1637.1000000000001</v>
      </c>
      <c r="M15" s="142">
        <v>758.8400000000001</v>
      </c>
      <c r="N15" s="143">
        <v>522.5400000000001</v>
      </c>
      <c r="O15" s="123"/>
    </row>
    <row r="16" spans="1:14" ht="20.25" customHeight="1">
      <c r="A16" s="144" t="s">
        <v>89</v>
      </c>
      <c r="B16" s="144"/>
      <c r="C16" s="144"/>
      <c r="D16" s="144"/>
      <c r="E16" s="144"/>
      <c r="F16" s="144"/>
      <c r="G16" s="145"/>
      <c r="H16" s="145"/>
      <c r="I16" s="145"/>
      <c r="J16" s="145"/>
      <c r="K16" s="145"/>
      <c r="L16" s="145"/>
      <c r="M16" s="145"/>
      <c r="N16" s="145"/>
    </row>
    <row r="17" spans="1:14" s="147" customFormat="1" ht="18.75" customHeight="1">
      <c r="A17" s="146" t="s">
        <v>91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2:1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0" ht="12.75">
      <c r="A20" s="148"/>
    </row>
    <row r="21" spans="7:14" ht="14.25">
      <c r="G21" s="149"/>
      <c r="H21" s="149"/>
      <c r="I21" s="149"/>
      <c r="J21" s="149"/>
      <c r="K21" s="149"/>
      <c r="L21" s="149"/>
      <c r="M21" s="149"/>
      <c r="N21" s="149"/>
    </row>
    <row r="22" spans="2:8" ht="14.25">
      <c r="B22" s="150"/>
      <c r="C22" s="150"/>
      <c r="D22" s="150"/>
      <c r="E22" s="150"/>
      <c r="F22" s="149"/>
      <c r="G22" s="151"/>
      <c r="H22" s="151"/>
    </row>
    <row r="23" spans="6:8" ht="12.75">
      <c r="F23" s="151"/>
      <c r="G23" s="151"/>
      <c r="H23" s="151"/>
    </row>
    <row r="24" ht="12.75">
      <c r="F24" s="151"/>
    </row>
    <row r="26" spans="12:14" ht="12.75">
      <c r="L26" s="152"/>
      <c r="M26" s="152"/>
      <c r="N26" s="152"/>
    </row>
    <row r="27" spans="12:14" ht="12.75">
      <c r="L27" s="153"/>
      <c r="M27" s="153"/>
      <c r="N27" s="153"/>
    </row>
    <row r="28" spans="12:14" ht="12.75">
      <c r="L28" s="152"/>
      <c r="M28" s="152"/>
      <c r="N28" s="152"/>
    </row>
    <row r="50" ht="25.5" customHeight="1">
      <c r="A50" s="154"/>
    </row>
    <row r="51" ht="12.75" customHeight="1">
      <c r="A51" s="155"/>
    </row>
    <row r="52" ht="12.75" customHeight="1">
      <c r="A52" s="156"/>
    </row>
    <row r="53" ht="12.75" customHeight="1">
      <c r="A53" s="156"/>
    </row>
    <row r="54" ht="12.75" customHeight="1">
      <c r="A54" s="156"/>
    </row>
    <row r="55" ht="12.75" customHeight="1">
      <c r="A55" s="156"/>
    </row>
    <row r="56" ht="12.75" customHeight="1">
      <c r="A56" s="156"/>
    </row>
    <row r="57" ht="12.75" customHeight="1">
      <c r="A57" s="156"/>
    </row>
    <row r="58" ht="12.75" customHeight="1">
      <c r="A58" s="156"/>
    </row>
    <row r="59" ht="12.75" customHeight="1">
      <c r="A59" s="156"/>
    </row>
    <row r="60" ht="12.75" customHeight="1">
      <c r="A60" s="156"/>
    </row>
    <row r="61" spans="1:6" s="157" customFormat="1" ht="12.75" customHeight="1">
      <c r="A61" s="156"/>
      <c r="B61" s="6"/>
      <c r="C61" s="5"/>
      <c r="D61" s="5"/>
      <c r="E61" s="5"/>
      <c r="F61" s="5"/>
    </row>
    <row r="62" spans="1:6" ht="12.75" customHeight="1">
      <c r="A62" s="156"/>
      <c r="B62" s="157"/>
      <c r="C62" s="157"/>
      <c r="D62" s="157"/>
      <c r="E62" s="157"/>
      <c r="F62" s="157"/>
    </row>
    <row r="63" ht="12.75" customHeight="1">
      <c r="A63" s="156"/>
    </row>
    <row r="64" ht="12.75" customHeight="1">
      <c r="A64" s="156"/>
    </row>
    <row r="65" ht="12.75" customHeight="1">
      <c r="A65" s="156"/>
    </row>
    <row r="66" ht="12.75" customHeight="1">
      <c r="A66" s="156"/>
    </row>
    <row r="67" ht="12.75" customHeight="1">
      <c r="A67" s="156"/>
    </row>
    <row r="68" ht="12.75" customHeight="1">
      <c r="A68" s="156"/>
    </row>
    <row r="69" ht="12.75" customHeight="1">
      <c r="A69" s="158"/>
    </row>
    <row r="70" ht="12.75" customHeight="1">
      <c r="A70" s="158"/>
    </row>
    <row r="71" ht="12.75" customHeight="1">
      <c r="A71" s="158"/>
    </row>
    <row r="72" spans="1:14" s="159" customFormat="1" ht="12.75" customHeight="1">
      <c r="A72" s="158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2" ht="44.25" customHeight="1">
      <c r="A73" s="160"/>
      <c r="B73" s="159"/>
    </row>
    <row r="74" spans="1:14" s="159" customFormat="1" ht="12.75" customHeight="1">
      <c r="A74" s="15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2" ht="30.75" customHeight="1">
      <c r="A75" s="155"/>
      <c r="B75" s="159"/>
    </row>
    <row r="76" ht="12.75">
      <c r="A76" s="158"/>
    </row>
  </sheetData>
  <sheetProtection/>
  <mergeCells count="2">
    <mergeCell ref="B1:H1"/>
    <mergeCell ref="A17:N17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2024-03-22T09:28:43Z</cp:lastPrinted>
  <dcterms:created xsi:type="dcterms:W3CDTF">2015-04-24T09:04:58Z</dcterms:created>
  <dcterms:modified xsi:type="dcterms:W3CDTF">2024-03-22T09:28:46Z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