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<sst xmlns="http://schemas.openxmlformats.org/spreadsheetml/2006/main" count="108" uniqueCount="92">
  <si>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</si>
  <si>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</si>
  <si>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</si>
  <si>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</si>
  <si>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</si>
  <si>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</si>
  <si>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</si>
  <si>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</si>
  <si>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</si>
  <si>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</si>
  <si>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</si>
  <si>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</si>
  <si>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</si>
  <si>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</si>
  <si>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</si>
  <si>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</si>
  <si>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</si>
  <si>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</si>
  <si>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</si>
  <si>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</si>
  <si>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</si>
  <si>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</si>
  <si>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</si>
  <si>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</si>
  <si>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</si>
  <si>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</si>
  <si>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</si>
  <si>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</si>
  <si>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</si>
  <si>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</si>
  <si>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</si>
  <si>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</si>
  <si>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</si>
  <si>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</si>
  <si>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</si>
  <si>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</si>
  <si>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</si>
  <si>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</si>
  <si>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</si>
  <si>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</si>
  <si>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</si>
  <si>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</si>
  <si>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</si>
  <si>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</si>
  <si>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</si>
  <si>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</si>
  <si>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</si>
  <si>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</si>
  <si>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</si>
  <si>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</si>
  <si>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</si>
  <si>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</si>
  <si>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</si>
  <si>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</si>
  <si>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</si>
  <si>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</si>
  <si>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</si>
  <si>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</si>
  <si>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</si>
  <si>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</si>
  <si>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</si>
  <si>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</si>
  <si>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</si>
  <si>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</si>
  <si>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</si>
  <si>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</si>
  <si>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</si>
  <si>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</si>
  <si>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</si>
  <si>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</si>
  <si>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</si>
  <si>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</si>
  <si>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</si>
  <si>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</si>
  <si>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</si>
  <si>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</si>
  <si>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</si>
  <si>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</si>
  <si>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</si>
  <si>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</si>
  <si>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</si>
  <si>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</si>
  <si>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</si>
  <si>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</si>
  <si>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</si>
  <si>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</si>
  <si>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</si>
  <si>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</si>
  <si>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</si>
  <si>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</si>
  <si>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iulie- decembrie 2023, proiecție pe baza datoriei contractate la 30.06.2023</t>
    </r>
  </si>
  <si>
    <t>**)  curs de schimb valutar mediu LEI/EUR  pentru anul 2023, conform CNSP Prognoza May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</si>
</sst>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1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8" fillId="0" borderId="52" xfId="0" applyFont="1" applyFill="1" applyBorder="1" applyAlignment="1">
      <alignment vertical="top"/>
    </xf>
    <xf numFmtId="0" fontId="0" fillId="0" borderId="52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5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5988"/>
        <c:crossesAt val="0"/>
        <c:auto val="1"/>
        <c:lblOffset val="100"/>
        <c:tickLblSkip val="1"/>
        <c:noMultiLvlLbl val="0"/>
      </c:catAx>
      <c:valAx>
        <c:axId val="50095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8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3:14" ht="12.75">
      <c r="C2" s="1"/>
      <c r="D2" s="9"/>
      <c r="J2" s="1"/>
      <c r="K2" s="9"/>
      <c r="N2" s="79" t="s">
        <v>1</v>
      </c>
    </row>
    <row r="3" spans="1:14" s="6" customFormat="1" ht="45.75" customHeight="1">
      <c r="A3" s="43" t="s">
        <v>2</v>
      </c>
      <c r="B3" s="44" t="s">
        <v>3</v>
      </c>
      <c r="C3" s="45">
        <v>42370</v>
      </c>
      <c r="D3" s="45">
        <v>42401</v>
      </c>
      <c r="E3" s="45">
        <v>42430</v>
      </c>
      <c r="F3" s="45">
        <v>42461</v>
      </c>
      <c r="G3" s="45">
        <v>42491</v>
      </c>
      <c r="H3" s="45">
        <v>42522</v>
      </c>
      <c r="I3" s="80" t="s">
        <v>4</v>
      </c>
      <c r="J3" s="80" t="s">
        <v>5</v>
      </c>
      <c r="K3" s="80" t="s">
        <v>6</v>
      </c>
      <c r="L3" s="80" t="s">
        <v>7</v>
      </c>
      <c r="M3" s="81" t="s">
        <v>8</v>
      </c>
      <c r="N3" s="82" t="s">
        <v>9</v>
      </c>
    </row>
    <row r="4" spans="1:14" s="6" customFormat="1" ht="48.75" customHeight="1">
      <c r="A4" s="46" t="s">
        <v>10</v>
      </c>
      <c r="B4" s="47" t="e">
        <f aca="true" t="shared" si="0" ref="B4:N4">SUM(B7,B9)</f>
        <v>#REF!</v>
      </c>
      <c r="C4" s="48" t="e">
        <f t="shared" si="0"/>
        <v>#REF!</v>
      </c>
      <c r="D4" s="48" t="e">
        <f t="shared" si="0"/>
        <v>#REF!</v>
      </c>
      <c r="E4" s="48" t="e">
        <f t="shared" si="0"/>
        <v>#REF!</v>
      </c>
      <c r="F4" s="49" t="e">
        <f t="shared" si="0"/>
        <v>#REF!</v>
      </c>
      <c r="G4" s="49" t="e">
        <f t="shared" si="0"/>
        <v>#REF!</v>
      </c>
      <c r="H4" s="49" t="e">
        <f t="shared" si="0"/>
        <v>#REF!</v>
      </c>
      <c r="I4" s="49" t="e">
        <f t="shared" si="0"/>
        <v>#REF!</v>
      </c>
      <c r="J4" s="49" t="e">
        <f t="shared" si="0"/>
        <v>#REF!</v>
      </c>
      <c r="K4" s="49" t="e">
        <f t="shared" si="0"/>
        <v>#REF!</v>
      </c>
      <c r="L4" s="49" t="e">
        <f t="shared" si="0"/>
        <v>#REF!</v>
      </c>
      <c r="M4" s="83" t="e">
        <f t="shared" si="0"/>
        <v>#REF!</v>
      </c>
      <c r="N4" s="84" t="e">
        <f t="shared" si="0"/>
        <v>#REF!</v>
      </c>
    </row>
    <row r="5" spans="1:14" s="6" customFormat="1" ht="15">
      <c r="A5" s="50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85" t="e">
        <f t="shared" si="1"/>
        <v>#REF!</v>
      </c>
      <c r="N5" s="86" t="e">
        <f t="shared" si="1"/>
        <v>#REF!</v>
      </c>
    </row>
    <row r="6" spans="1:14" s="6" customFormat="1" ht="15">
      <c r="A6" s="51" t="s">
        <v>12</v>
      </c>
      <c r="B6" s="11"/>
      <c r="C6" s="12"/>
      <c r="D6" s="12"/>
      <c r="E6" s="52"/>
      <c r="F6" s="12"/>
      <c r="G6" s="12"/>
      <c r="H6" s="12"/>
      <c r="I6" s="12"/>
      <c r="J6" s="12"/>
      <c r="K6" s="12"/>
      <c r="L6" s="12"/>
      <c r="M6" s="87"/>
      <c r="N6" s="88"/>
    </row>
    <row r="7" spans="1:14" s="6" customFormat="1" ht="14.25">
      <c r="A7" s="53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87" t="e">
        <f t="shared" si="2"/>
        <v>#REF!</v>
      </c>
      <c r="N7" s="88" t="e">
        <f t="shared" si="2"/>
        <v>#REF!</v>
      </c>
    </row>
    <row r="8" spans="1:14" s="6" customFormat="1" ht="14.25">
      <c r="A8" s="54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53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87" t="e">
        <f t="shared" si="4"/>
        <v>#REF!</v>
      </c>
      <c r="N9" s="88" t="e">
        <f t="shared" si="4"/>
        <v>#REF!</v>
      </c>
    </row>
    <row r="10" spans="1:14" s="6" customFormat="1" ht="14.25">
      <c r="A10" s="54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51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7"/>
      <c r="N11" s="88"/>
    </row>
    <row r="12" spans="1:14" s="6" customFormat="1" ht="28.5">
      <c r="A12" s="55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87" t="e">
        <f t="shared" si="6"/>
        <v>#REF!</v>
      </c>
      <c r="N12" s="88" t="e">
        <f t="shared" si="6"/>
        <v>#REF!</v>
      </c>
    </row>
    <row r="13" spans="1:14" s="6" customFormat="1" ht="28.5">
      <c r="A13" s="56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2" customFormat="1" ht="17.25" customHeight="1">
      <c r="A14" s="57" t="s">
        <v>18</v>
      </c>
      <c r="B14" s="41">
        <v>4.46</v>
      </c>
      <c r="C14" s="41">
        <v>4.46</v>
      </c>
      <c r="D14" s="41">
        <v>4.46</v>
      </c>
      <c r="E14" s="41">
        <v>4.46</v>
      </c>
      <c r="F14" s="41">
        <v>4.46</v>
      </c>
      <c r="G14" s="41">
        <v>4.46</v>
      </c>
      <c r="H14" s="41">
        <v>4.46</v>
      </c>
      <c r="I14" s="41">
        <v>4.48</v>
      </c>
      <c r="J14" s="41">
        <v>4.48</v>
      </c>
      <c r="K14" s="41">
        <v>4.48</v>
      </c>
      <c r="L14" s="41">
        <v>4.48</v>
      </c>
      <c r="M14" s="41">
        <v>4.48</v>
      </c>
      <c r="N14" s="41">
        <v>4.48</v>
      </c>
    </row>
    <row r="15" s="6" customFormat="1" ht="14.25"/>
    <row r="16" spans="1:14" s="6" customFormat="1" ht="31.5">
      <c r="A16" s="58" t="s">
        <v>19</v>
      </c>
      <c r="B16" s="59" t="e">
        <f>SUM(B19,B20)</f>
        <v>#REF!</v>
      </c>
      <c r="C16" s="60" t="e">
        <f aca="true" t="shared" si="8" ref="C16:N16">C19+C20</f>
        <v>#REF!</v>
      </c>
      <c r="D16" s="60" t="e">
        <f t="shared" si="8"/>
        <v>#REF!</v>
      </c>
      <c r="E16" s="60" t="e">
        <f t="shared" si="8"/>
        <v>#REF!</v>
      </c>
      <c r="F16" s="60" t="e">
        <f t="shared" si="8"/>
        <v>#REF!</v>
      </c>
      <c r="G16" s="60" t="e">
        <f t="shared" si="8"/>
        <v>#REF!</v>
      </c>
      <c r="H16" s="60" t="e">
        <f t="shared" si="8"/>
        <v>#REF!</v>
      </c>
      <c r="I16" s="60" t="e">
        <f t="shared" si="8"/>
        <v>#REF!</v>
      </c>
      <c r="J16" s="60" t="e">
        <f t="shared" si="8"/>
        <v>#REF!</v>
      </c>
      <c r="K16" s="60" t="e">
        <f t="shared" si="8"/>
        <v>#REF!</v>
      </c>
      <c r="L16" s="60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1" t="s">
        <v>20</v>
      </c>
      <c r="B17" s="62" t="e">
        <f>SUM(C17:N17)</f>
        <v>#REF!</v>
      </c>
      <c r="C17" s="63" t="e">
        <f>#REF!</f>
        <v>#REF!</v>
      </c>
      <c r="D17" s="63" t="e">
        <f>#REF!</f>
        <v>#REF!</v>
      </c>
      <c r="E17" s="63" t="e">
        <f>#REF!</f>
        <v>#REF!</v>
      </c>
      <c r="F17" s="63" t="e">
        <f>#REF!</f>
        <v>#REF!</v>
      </c>
      <c r="G17" s="63" t="e">
        <f>#REF!</f>
        <v>#REF!</v>
      </c>
      <c r="H17" s="63" t="e">
        <f>#REF!</f>
        <v>#REF!</v>
      </c>
      <c r="I17" s="63" t="e">
        <f>#REF!</f>
        <v>#REF!</v>
      </c>
      <c r="J17" s="63" t="e">
        <f>#REF!</f>
        <v>#REF!</v>
      </c>
      <c r="K17" s="63" t="e">
        <f>#REF!</f>
        <v>#REF!</v>
      </c>
      <c r="L17" s="63" t="e">
        <f>#REF!</f>
        <v>#REF!</v>
      </c>
      <c r="M17" s="95" t="e">
        <f>#REF!</f>
        <v>#REF!</v>
      </c>
      <c r="N17" s="96" t="e">
        <f>#REF!</f>
        <v>#REF!</v>
      </c>
      <c r="O17" s="21"/>
    </row>
    <row r="18" spans="1:14" s="6" customFormat="1" ht="15">
      <c r="A18" s="51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2"/>
      <c r="N18" s="97"/>
    </row>
    <row r="19" spans="1:14" s="6" customFormat="1" ht="14.25">
      <c r="A19" s="53" t="s">
        <v>13</v>
      </c>
      <c r="B19" s="11" t="e">
        <f>SUM(C19:N19)</f>
        <v>#REF!</v>
      </c>
      <c r="C19" s="64" t="e">
        <f>#REF!</f>
        <v>#REF!</v>
      </c>
      <c r="D19" s="64" t="e">
        <f>#REF!</f>
        <v>#REF!</v>
      </c>
      <c r="E19" s="64" t="e">
        <f>#REF!</f>
        <v>#REF!</v>
      </c>
      <c r="F19" s="64" t="e">
        <f>#REF!</f>
        <v>#REF!</v>
      </c>
      <c r="G19" s="64" t="e">
        <f>#REF!</f>
        <v>#REF!</v>
      </c>
      <c r="H19" s="64" t="e">
        <f>#REF!</f>
        <v>#REF!</v>
      </c>
      <c r="I19" s="64" t="e">
        <f>#REF!</f>
        <v>#REF!</v>
      </c>
      <c r="J19" s="64" t="e">
        <f>#REF!</f>
        <v>#REF!</v>
      </c>
      <c r="K19" s="64" t="e">
        <f>#REF!</f>
        <v>#REF!</v>
      </c>
      <c r="L19" s="64" t="e">
        <f>#REF!</f>
        <v>#REF!</v>
      </c>
      <c r="M19" s="98" t="e">
        <f>#REF!</f>
        <v>#REF!</v>
      </c>
      <c r="N19" s="99" t="e">
        <f>#REF!</f>
        <v>#REF!</v>
      </c>
    </row>
    <row r="20" spans="1:14" s="6" customFormat="1" ht="15">
      <c r="A20" s="65" t="s">
        <v>15</v>
      </c>
      <c r="B20" s="11" t="e">
        <f>SUM(C20:N20)</f>
        <v>#REF!</v>
      </c>
      <c r="C20" s="64" t="e">
        <f>#REF!</f>
        <v>#REF!</v>
      </c>
      <c r="D20" s="64" t="e">
        <f>#REF!</f>
        <v>#REF!</v>
      </c>
      <c r="E20" s="64" t="e">
        <f>#REF!</f>
        <v>#REF!</v>
      </c>
      <c r="F20" s="64" t="e">
        <f>#REF!</f>
        <v>#REF!</v>
      </c>
      <c r="G20" s="64" t="e">
        <f>#REF!</f>
        <v>#REF!</v>
      </c>
      <c r="H20" s="64" t="e">
        <f>#REF!</f>
        <v>#REF!</v>
      </c>
      <c r="I20" s="64" t="e">
        <f>#REF!</f>
        <v>#REF!</v>
      </c>
      <c r="J20" s="64" t="e">
        <f>#REF!</f>
        <v>#REF!</v>
      </c>
      <c r="K20" s="64" t="e">
        <f>#REF!</f>
        <v>#REF!</v>
      </c>
      <c r="L20" s="64" t="e">
        <f>#REF!</f>
        <v>#REF!</v>
      </c>
      <c r="M20" s="98" t="e">
        <f>#REF!</f>
        <v>#REF!</v>
      </c>
      <c r="N20" s="99" t="e">
        <f>#REF!</f>
        <v>#REF!</v>
      </c>
    </row>
    <row r="21" spans="1:14" s="6" customFormat="1" ht="15">
      <c r="A21" s="51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7"/>
      <c r="N21" s="88"/>
    </row>
    <row r="22" spans="1:14" s="6" customFormat="1" ht="28.5">
      <c r="A22" s="55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87" t="e">
        <f>#REF!+#REF!</f>
        <v>#REF!</v>
      </c>
      <c r="N22" s="88" t="e">
        <f>#REF!+#REF!</f>
        <v>#REF!</v>
      </c>
    </row>
    <row r="23" spans="1:14" s="6" customFormat="1" ht="28.5">
      <c r="A23" s="55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87" t="e">
        <f>#REF!+#REF!</f>
        <v>#REF!</v>
      </c>
      <c r="N23" s="88" t="e">
        <f>#REF!+#REF!</f>
        <v>#REF!</v>
      </c>
    </row>
    <row r="24" spans="1:14" s="6" customFormat="1" ht="28.5">
      <c r="A24" s="66" t="s">
        <v>23</v>
      </c>
      <c r="B24" s="67" t="e">
        <f aca="true" t="shared" si="9" ref="B24:N24">B16/B14</f>
        <v>#REF!</v>
      </c>
      <c r="C24" s="67" t="e">
        <f t="shared" si="9"/>
        <v>#REF!</v>
      </c>
      <c r="D24" s="67" t="e">
        <f t="shared" si="9"/>
        <v>#REF!</v>
      </c>
      <c r="E24" s="67" t="e">
        <f t="shared" si="9"/>
        <v>#REF!</v>
      </c>
      <c r="F24" s="67" t="e">
        <f t="shared" si="9"/>
        <v>#REF!</v>
      </c>
      <c r="G24" s="67" t="e">
        <f t="shared" si="9"/>
        <v>#REF!</v>
      </c>
      <c r="H24" s="67" t="e">
        <f t="shared" si="9"/>
        <v>#REF!</v>
      </c>
      <c r="I24" s="67" t="e">
        <f t="shared" si="9"/>
        <v>#REF!</v>
      </c>
      <c r="J24" s="67" t="e">
        <f t="shared" si="9"/>
        <v>#REF!</v>
      </c>
      <c r="K24" s="67" t="e">
        <f t="shared" si="9"/>
        <v>#REF!</v>
      </c>
      <c r="L24" s="67" t="e">
        <f t="shared" si="9"/>
        <v>#REF!</v>
      </c>
      <c r="M24" s="100" t="e">
        <f t="shared" si="9"/>
        <v>#REF!</v>
      </c>
      <c r="N24" s="101" t="e">
        <f t="shared" si="9"/>
        <v>#REF!</v>
      </c>
    </row>
    <row r="25" spans="1:14" s="2" customFormat="1" ht="18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23"/>
      <c r="M25" s="23"/>
      <c r="N25" s="23"/>
    </row>
    <row r="26" spans="5:14" s="6" customFormat="1" ht="14.25">
      <c r="E26" s="68"/>
      <c r="F26" s="68"/>
      <c r="N26" s="79" t="s">
        <v>14</v>
      </c>
    </row>
    <row r="27" spans="1:14" s="6" customFormat="1" ht="31.5">
      <c r="A27" s="69" t="s">
        <v>24</v>
      </c>
      <c r="B27" s="70" t="e">
        <f>SUM(B30,B31)</f>
        <v>#REF!</v>
      </c>
      <c r="C27" s="71" t="e">
        <f aca="true" t="shared" si="10" ref="C27:N27">C30+C31</f>
        <v>#REF!</v>
      </c>
      <c r="D27" s="48" t="e">
        <f t="shared" si="10"/>
        <v>#REF!</v>
      </c>
      <c r="E27" s="48" t="e">
        <f t="shared" si="10"/>
        <v>#REF!</v>
      </c>
      <c r="F27" s="72" t="e">
        <f t="shared" si="10"/>
        <v>#REF!</v>
      </c>
      <c r="G27" s="72" t="e">
        <f t="shared" si="10"/>
        <v>#REF!</v>
      </c>
      <c r="H27" s="49" t="e">
        <f t="shared" si="10"/>
        <v>#REF!</v>
      </c>
      <c r="I27" s="49" t="e">
        <f t="shared" si="10"/>
        <v>#REF!</v>
      </c>
      <c r="J27" s="49" t="e">
        <f t="shared" si="10"/>
        <v>#REF!</v>
      </c>
      <c r="K27" s="49" t="e">
        <f t="shared" si="10"/>
        <v>#REF!</v>
      </c>
      <c r="L27" s="49" t="e">
        <f t="shared" si="10"/>
        <v>#REF!</v>
      </c>
      <c r="M27" s="83" t="e">
        <f t="shared" si="10"/>
        <v>#REF!</v>
      </c>
      <c r="N27" s="102" t="e">
        <f t="shared" si="10"/>
        <v>#REF!</v>
      </c>
    </row>
    <row r="28" spans="1:14" s="6" customFormat="1" ht="14.25">
      <c r="A28" s="61" t="s">
        <v>25</v>
      </c>
      <c r="B28" s="73"/>
      <c r="C28" s="74"/>
      <c r="D28" s="74"/>
      <c r="E28" s="74"/>
      <c r="F28" s="74"/>
      <c r="G28" s="74"/>
      <c r="H28" s="74">
        <v>1500</v>
      </c>
      <c r="I28" s="103"/>
      <c r="J28" s="74"/>
      <c r="K28" s="74"/>
      <c r="L28" s="74"/>
      <c r="M28" s="104"/>
      <c r="N28" s="105"/>
    </row>
    <row r="29" spans="1:14" s="6" customFormat="1" ht="15">
      <c r="A29" s="51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7"/>
      <c r="N29" s="88"/>
    </row>
    <row r="30" spans="1:14" s="6" customFormat="1" ht="14.25">
      <c r="A30" s="53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2" t="e">
        <f>#REF!</f>
        <v>#REF!</v>
      </c>
      <c r="N30" s="97" t="e">
        <f>#REF!</f>
        <v>#REF!</v>
      </c>
    </row>
    <row r="31" spans="1:14" s="6" customFormat="1" ht="15">
      <c r="A31" s="65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2" t="e">
        <f>#REF!</f>
        <v>#REF!</v>
      </c>
      <c r="N31" s="97" t="e">
        <f>#REF!</f>
        <v>#REF!</v>
      </c>
    </row>
    <row r="32" spans="1:14" s="6" customFormat="1" ht="15">
      <c r="A32" s="51" t="s">
        <v>12</v>
      </c>
      <c r="B32" s="7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7"/>
      <c r="N32" s="88"/>
    </row>
    <row r="33" spans="1:14" s="6" customFormat="1" ht="28.5">
      <c r="A33" s="55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87" t="e">
        <f>#REF!</f>
        <v>#REF!</v>
      </c>
      <c r="N33" s="88" t="e">
        <f>#REF!</f>
        <v>#REF!</v>
      </c>
    </row>
    <row r="34" spans="1:14" s="6" customFormat="1" ht="28.5">
      <c r="A34" s="56" t="s">
        <v>29</v>
      </c>
      <c r="B34" s="76" t="e">
        <f>#REF!</f>
        <v>#REF!</v>
      </c>
      <c r="C34" s="76" t="e">
        <f>#REF!</f>
        <v>#REF!</v>
      </c>
      <c r="D34" s="76" t="e">
        <f>#REF!</f>
        <v>#REF!</v>
      </c>
      <c r="E34" s="76" t="e">
        <f>#REF!</f>
        <v>#REF!</v>
      </c>
      <c r="F34" s="76" t="e">
        <f>#REF!</f>
        <v>#REF!</v>
      </c>
      <c r="G34" s="76" t="e">
        <f>#REF!</f>
        <v>#REF!</v>
      </c>
      <c r="H34" s="76" t="e">
        <f>#REF!</f>
        <v>#REF!</v>
      </c>
      <c r="I34" s="76" t="e">
        <f>#REF!</f>
        <v>#REF!</v>
      </c>
      <c r="J34" s="76" t="e">
        <f>#REF!</f>
        <v>#REF!</v>
      </c>
      <c r="K34" s="76" t="e">
        <f>#REF!</f>
        <v>#REF!</v>
      </c>
      <c r="L34" s="76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2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77" t="s">
        <v>30</v>
      </c>
      <c r="B36" s="78"/>
      <c r="C36" s="78"/>
      <c r="D36" s="78"/>
      <c r="E36" s="78"/>
      <c r="F36" s="78"/>
      <c r="G36" s="78"/>
      <c r="H36" s="78"/>
      <c r="I36" s="78"/>
      <c r="J36" s="1"/>
      <c r="K36" s="1"/>
      <c r="L36" s="1"/>
      <c r="M36" s="1"/>
      <c r="N36" s="1"/>
    </row>
    <row r="37" spans="1:4" ht="12.75">
      <c r="A37" s="20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50" t="s">
        <v>32</v>
      </c>
      <c r="B68" s="150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52" t="s">
        <v>45</v>
      </c>
      <c r="B69" s="152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52" t="s">
        <v>46</v>
      </c>
      <c r="B70" s="152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52" t="s">
        <v>47</v>
      </c>
      <c r="B71" s="152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52" t="s">
        <v>48</v>
      </c>
      <c r="B72" s="152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52" t="s">
        <v>49</v>
      </c>
      <c r="B73" s="152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52" t="s">
        <v>50</v>
      </c>
      <c r="B74" s="152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52" t="s">
        <v>51</v>
      </c>
      <c r="B75" s="152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52" t="s">
        <v>52</v>
      </c>
      <c r="B76" s="152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52" t="s">
        <v>53</v>
      </c>
      <c r="B77" s="152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52" t="s">
        <v>54</v>
      </c>
      <c r="B78" s="152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8" customFormat="1" ht="12.75" customHeight="1">
      <c r="A79" s="152" t="s">
        <v>55</v>
      </c>
      <c r="B79" s="152"/>
      <c r="C79" s="152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52" t="s">
        <v>56</v>
      </c>
      <c r="B80" s="152"/>
      <c r="C80" s="152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52" t="s">
        <v>57</v>
      </c>
      <c r="B81" s="152"/>
      <c r="C81" s="152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52" t="s">
        <v>58</v>
      </c>
      <c r="B82" s="152"/>
      <c r="C82" s="152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52" t="s">
        <v>59</v>
      </c>
      <c r="B83" s="152"/>
      <c r="C83" s="152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52" t="s">
        <v>60</v>
      </c>
      <c r="B84" s="152"/>
      <c r="C84" s="152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52" t="s">
        <v>61</v>
      </c>
      <c r="B85" s="152"/>
      <c r="C85" s="152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51" t="s">
        <v>62</v>
      </c>
      <c r="B86" s="151"/>
      <c r="C86" s="151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51" t="s">
        <v>63</v>
      </c>
      <c r="B87" s="151"/>
      <c r="C87" s="151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51" t="s">
        <v>64</v>
      </c>
      <c r="B88" s="151"/>
      <c r="C88" s="151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51" t="s">
        <v>65</v>
      </c>
      <c r="B89" s="151"/>
      <c r="C89" s="151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3" customFormat="1" ht="12.75" customHeight="1">
      <c r="A90" s="149"/>
      <c r="B90" s="149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3" customFormat="1" ht="12.75" customHeight="1">
      <c r="A92" s="150" t="s">
        <v>67</v>
      </c>
      <c r="B92" s="150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51" t="s">
        <v>68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90" zoomScaleNormal="75" zoomScaleSheetLayoutView="90" zoomScalePageLayoutView="0" workbookViewId="0" topLeftCell="A1">
      <selection activeCell="A27" sqref="A27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421875" style="5" bestFit="1" customWidth="1"/>
    <col min="4" max="6" width="12.7109375" style="5" bestFit="1" customWidth="1"/>
    <col min="7" max="7" width="11.28125" style="5" bestFit="1" customWidth="1"/>
    <col min="8" max="8" width="12.7109375" style="5" bestFit="1" customWidth="1"/>
    <col min="9" max="9" width="11.28125" style="5" bestFit="1" customWidth="1"/>
    <col min="10" max="10" width="12.421875" style="5" bestFit="1" customWidth="1"/>
    <col min="11" max="11" width="13.421875" style="5" bestFit="1" customWidth="1"/>
    <col min="12" max="12" width="12.7109375" style="5" bestFit="1" customWidth="1"/>
    <col min="13" max="13" width="12.28125" style="5" bestFit="1" customWidth="1"/>
    <col min="14" max="14" width="12.7109375" style="5" bestFit="1" customWidth="1"/>
    <col min="15" max="15" width="0" style="5" hidden="1" customWidth="1"/>
    <col min="16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1:11" ht="45.75" customHeight="1">
      <c r="A1" s="106" t="s">
        <v>87</v>
      </c>
      <c r="B1" s="155"/>
      <c r="C1" s="155"/>
      <c r="D1" s="155"/>
      <c r="E1" s="155"/>
      <c r="F1" s="155"/>
      <c r="G1" s="155"/>
      <c r="H1" s="155"/>
      <c r="I1" s="108"/>
      <c r="J1" s="108"/>
      <c r="K1" s="108"/>
    </row>
    <row r="2" spans="1:14" ht="27.75" customHeight="1" thickBot="1">
      <c r="A2" s="109"/>
      <c r="N2" s="110" t="s">
        <v>88</v>
      </c>
    </row>
    <row r="3" spans="1:14" s="115" customFormat="1" ht="45.75" customHeight="1" thickBot="1">
      <c r="A3" s="111" t="s">
        <v>2</v>
      </c>
      <c r="B3" s="112" t="s">
        <v>89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73</v>
      </c>
      <c r="K3" s="113" t="s">
        <v>81</v>
      </c>
      <c r="L3" s="113" t="s">
        <v>82</v>
      </c>
      <c r="M3" s="113" t="s">
        <v>83</v>
      </c>
      <c r="N3" s="114" t="s">
        <v>84</v>
      </c>
    </row>
    <row r="4" spans="1:23" s="115" customFormat="1" ht="37.5" customHeight="1">
      <c r="A4" s="35" t="s">
        <v>69</v>
      </c>
      <c r="B4" s="42">
        <v>134359.19744000002</v>
      </c>
      <c r="C4" s="42">
        <v>4727.9890000000005</v>
      </c>
      <c r="D4" s="42">
        <v>11044.595000000001</v>
      </c>
      <c r="E4" s="42">
        <v>4530.165</v>
      </c>
      <c r="F4" s="42">
        <v>17943.288</v>
      </c>
      <c r="G4" s="42">
        <v>3357.203</v>
      </c>
      <c r="H4" s="42">
        <v>15676.545</v>
      </c>
      <c r="I4" s="42">
        <v>6881.154299999999</v>
      </c>
      <c r="J4" s="42">
        <v>9250.9548</v>
      </c>
      <c r="K4" s="42">
        <v>15931.731519999998</v>
      </c>
      <c r="L4" s="42">
        <v>17245.84064</v>
      </c>
      <c r="M4" s="42">
        <v>11541.14396</v>
      </c>
      <c r="N4" s="107">
        <v>16228.587220000001</v>
      </c>
      <c r="O4" s="116">
        <v>0</v>
      </c>
      <c r="P4" s="116"/>
      <c r="R4" s="116"/>
      <c r="S4" s="116"/>
      <c r="T4" s="116"/>
      <c r="U4" s="116"/>
      <c r="V4" s="116"/>
      <c r="W4" s="116"/>
    </row>
    <row r="5" spans="1:23" s="115" customFormat="1" ht="23.25" customHeight="1">
      <c r="A5" s="36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6"/>
      <c r="R5" s="116"/>
      <c r="S5" s="116"/>
      <c r="T5" s="116"/>
      <c r="U5" s="116"/>
      <c r="V5" s="116"/>
      <c r="W5" s="116"/>
    </row>
    <row r="6" spans="1:25" s="115" customFormat="1" ht="23.25" customHeight="1">
      <c r="A6" s="38" t="s">
        <v>70</v>
      </c>
      <c r="B6" s="117">
        <v>104754.66803999999</v>
      </c>
      <c r="C6" s="118">
        <v>1783.3983333333333</v>
      </c>
      <c r="D6" s="118">
        <v>6770.558333333334</v>
      </c>
      <c r="E6" s="118">
        <v>2765.418333333333</v>
      </c>
      <c r="F6" s="118">
        <v>14605.048333333334</v>
      </c>
      <c r="G6" s="118">
        <v>1774.7783333333334</v>
      </c>
      <c r="H6" s="118">
        <v>14304.598333333333</v>
      </c>
      <c r="I6" s="118">
        <v>4118.088593333333</v>
      </c>
      <c r="J6" s="118">
        <v>8122.134693333333</v>
      </c>
      <c r="K6" s="118">
        <v>13086.757013333332</v>
      </c>
      <c r="L6" s="118">
        <v>13204.722613333332</v>
      </c>
      <c r="M6" s="118">
        <v>9945.854913333333</v>
      </c>
      <c r="N6" s="119">
        <v>14273.310213333334</v>
      </c>
      <c r="O6" s="116">
        <v>0</v>
      </c>
      <c r="Q6" s="116"/>
      <c r="R6" s="116"/>
      <c r="S6" s="116"/>
      <c r="T6" s="116"/>
      <c r="U6" s="116"/>
      <c r="V6" s="116"/>
      <c r="W6" s="116"/>
      <c r="X6" s="116"/>
      <c r="Y6" s="116"/>
    </row>
    <row r="7" spans="1:25" s="115" customFormat="1" ht="21" customHeight="1" thickBot="1">
      <c r="A7" s="39" t="s">
        <v>85</v>
      </c>
      <c r="B7" s="120">
        <v>29604.529399999996</v>
      </c>
      <c r="C7" s="118">
        <v>2944.590666666667</v>
      </c>
      <c r="D7" s="118">
        <v>4274.036666666667</v>
      </c>
      <c r="E7" s="118">
        <v>1764.746666666667</v>
      </c>
      <c r="F7" s="118">
        <v>3338.2396666666664</v>
      </c>
      <c r="G7" s="118">
        <v>1582.4246666666666</v>
      </c>
      <c r="H7" s="118">
        <v>1371.9466666666665</v>
      </c>
      <c r="I7" s="118">
        <v>2763.0657066666663</v>
      </c>
      <c r="J7" s="118">
        <v>1128.8201066666668</v>
      </c>
      <c r="K7" s="118">
        <v>2844.9745066666665</v>
      </c>
      <c r="L7" s="118">
        <v>4041.118026666667</v>
      </c>
      <c r="M7" s="118">
        <v>1595.2890466666668</v>
      </c>
      <c r="N7" s="119">
        <v>1955.2770066666667</v>
      </c>
      <c r="O7" s="116">
        <v>0</v>
      </c>
      <c r="P7" s="141"/>
      <c r="R7" s="116"/>
      <c r="S7" s="116"/>
      <c r="T7" s="116"/>
      <c r="U7" s="116"/>
      <c r="V7" s="116"/>
      <c r="W7" s="116"/>
      <c r="X7" s="116"/>
      <c r="Y7" s="116"/>
    </row>
    <row r="8" spans="1:25" s="115" customFormat="1" ht="16.5" thickBot="1">
      <c r="A8" s="15" t="s">
        <v>19</v>
      </c>
      <c r="B8" s="121">
        <v>110369.93744000001</v>
      </c>
      <c r="C8" s="121">
        <v>2837.349</v>
      </c>
      <c r="D8" s="121">
        <v>7746.885</v>
      </c>
      <c r="E8" s="121">
        <v>3265.785</v>
      </c>
      <c r="F8" s="121">
        <v>16692.838</v>
      </c>
      <c r="G8" s="121">
        <v>2085.393</v>
      </c>
      <c r="H8" s="121">
        <v>15288.925</v>
      </c>
      <c r="I8" s="121">
        <v>5114.5842999999995</v>
      </c>
      <c r="J8" s="121">
        <v>5610.5948</v>
      </c>
      <c r="K8" s="121">
        <v>12100.521519999998</v>
      </c>
      <c r="L8" s="121">
        <v>15519.06064</v>
      </c>
      <c r="M8" s="121">
        <v>10555.72396</v>
      </c>
      <c r="N8" s="122">
        <v>13552.277220000002</v>
      </c>
      <c r="O8" s="116"/>
      <c r="P8" s="141"/>
      <c r="Q8" s="116"/>
      <c r="R8" s="116"/>
      <c r="S8" s="116"/>
      <c r="T8" s="116"/>
      <c r="U8" s="116"/>
      <c r="V8" s="116"/>
      <c r="W8" s="116"/>
      <c r="X8" s="116"/>
      <c r="Y8" s="116"/>
    </row>
    <row r="9" spans="1:15" s="115" customFormat="1" ht="15.75">
      <c r="A9" s="37" t="s">
        <v>12</v>
      </c>
      <c r="B9" s="123"/>
      <c r="C9" s="124"/>
      <c r="D9" s="124"/>
      <c r="E9" s="124"/>
      <c r="F9" s="125"/>
      <c r="G9" s="125"/>
      <c r="H9" s="125"/>
      <c r="I9" s="125"/>
      <c r="J9" s="125"/>
      <c r="K9" s="125"/>
      <c r="L9" s="126"/>
      <c r="M9" s="126"/>
      <c r="N9" s="127"/>
      <c r="O9" s="116"/>
    </row>
    <row r="10" spans="1:20" s="115" customFormat="1" ht="20.25" customHeight="1">
      <c r="A10" s="38" t="s">
        <v>71</v>
      </c>
      <c r="B10" s="117">
        <v>92201.58804</v>
      </c>
      <c r="C10" s="118">
        <v>641.3083333333334</v>
      </c>
      <c r="D10" s="118">
        <v>4861.918333333334</v>
      </c>
      <c r="E10" s="118">
        <v>2654.048333333333</v>
      </c>
      <c r="F10" s="118">
        <v>14518.378333333334</v>
      </c>
      <c r="G10" s="118">
        <v>1562.5183333333334</v>
      </c>
      <c r="H10" s="118">
        <v>14094.558333333332</v>
      </c>
      <c r="I10" s="118">
        <v>3829.2085933333333</v>
      </c>
      <c r="J10" s="118">
        <v>5217.5146933333335</v>
      </c>
      <c r="K10" s="118">
        <v>10418.987013333332</v>
      </c>
      <c r="L10" s="118">
        <v>12721.572613333332</v>
      </c>
      <c r="M10" s="118">
        <v>9546.904913333332</v>
      </c>
      <c r="N10" s="119">
        <v>12134.670213333335</v>
      </c>
      <c r="O10" s="116"/>
      <c r="Q10" s="116"/>
      <c r="R10" s="116"/>
      <c r="S10" s="116"/>
      <c r="T10" s="116"/>
    </row>
    <row r="11" spans="1:20" s="115" customFormat="1" ht="21" customHeight="1" thickBot="1">
      <c r="A11" s="39" t="s">
        <v>86</v>
      </c>
      <c r="B11" s="120">
        <v>18168.3494</v>
      </c>
      <c r="C11" s="118">
        <v>2196.0406666666668</v>
      </c>
      <c r="D11" s="118">
        <v>2884.9666666666667</v>
      </c>
      <c r="E11" s="118">
        <v>611.7366666666668</v>
      </c>
      <c r="F11" s="118">
        <v>2174.4596666666666</v>
      </c>
      <c r="G11" s="118">
        <v>522.8746666666666</v>
      </c>
      <c r="H11" s="118">
        <v>1194.3666666666666</v>
      </c>
      <c r="I11" s="118">
        <v>1285.3757066666662</v>
      </c>
      <c r="J11" s="118">
        <v>393.0801066666666</v>
      </c>
      <c r="K11" s="118">
        <v>1681.5345066666664</v>
      </c>
      <c r="L11" s="118">
        <v>2797.488026666667</v>
      </c>
      <c r="M11" s="118">
        <v>1008.8190466666667</v>
      </c>
      <c r="N11" s="119">
        <v>1417.6070066666666</v>
      </c>
      <c r="O11" s="116"/>
      <c r="Q11" s="116"/>
      <c r="R11" s="116"/>
      <c r="S11" s="116"/>
      <c r="T11" s="116"/>
    </row>
    <row r="12" spans="1:15" s="115" customFormat="1" ht="16.5" thickBot="1">
      <c r="A12" s="15" t="s">
        <v>24</v>
      </c>
      <c r="B12" s="128">
        <v>23989.26</v>
      </c>
      <c r="C12" s="128">
        <v>1890.6399999999999</v>
      </c>
      <c r="D12" s="128">
        <v>3297.71</v>
      </c>
      <c r="E12" s="128">
        <v>1264.38</v>
      </c>
      <c r="F12" s="128">
        <v>1250.45</v>
      </c>
      <c r="G12" s="128">
        <v>1271.81</v>
      </c>
      <c r="H12" s="128">
        <v>387.62</v>
      </c>
      <c r="I12" s="128">
        <v>1766.5700000000002</v>
      </c>
      <c r="J12" s="128">
        <v>3640.3600000000006</v>
      </c>
      <c r="K12" s="128">
        <v>3831.21</v>
      </c>
      <c r="L12" s="128">
        <v>1726.7800000000002</v>
      </c>
      <c r="M12" s="128">
        <v>985.4200000000001</v>
      </c>
      <c r="N12" s="129">
        <v>2676.3100000000004</v>
      </c>
      <c r="O12" s="116"/>
    </row>
    <row r="13" spans="1:15" s="115" customFormat="1" ht="15.75">
      <c r="A13" s="37" t="s">
        <v>12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30"/>
      <c r="M13" s="130"/>
      <c r="N13" s="131"/>
      <c r="O13" s="116"/>
    </row>
    <row r="14" spans="1:15" s="115" customFormat="1" ht="19.5" customHeight="1">
      <c r="A14" s="38" t="s">
        <v>72</v>
      </c>
      <c r="B14" s="117">
        <v>12553.080000000002</v>
      </c>
      <c r="C14" s="118">
        <v>1142.09</v>
      </c>
      <c r="D14" s="118">
        <v>1908.6399999999999</v>
      </c>
      <c r="E14" s="118">
        <v>111.37</v>
      </c>
      <c r="F14" s="118">
        <v>86.67</v>
      </c>
      <c r="G14" s="118">
        <v>212.26</v>
      </c>
      <c r="H14" s="118">
        <v>210.04</v>
      </c>
      <c r="I14" s="118">
        <v>288.88</v>
      </c>
      <c r="J14" s="118">
        <v>2904.6200000000003</v>
      </c>
      <c r="K14" s="118">
        <v>2667.7700000000004</v>
      </c>
      <c r="L14" s="118">
        <v>483.15</v>
      </c>
      <c r="M14" s="118">
        <v>398.95000000000005</v>
      </c>
      <c r="N14" s="119">
        <v>2138.6400000000003</v>
      </c>
      <c r="O14" s="116"/>
    </row>
    <row r="15" spans="1:15" s="115" customFormat="1" ht="22.5" customHeight="1" thickBot="1">
      <c r="A15" s="40" t="s">
        <v>86</v>
      </c>
      <c r="B15" s="132">
        <v>11436.18</v>
      </c>
      <c r="C15" s="133">
        <v>748.55</v>
      </c>
      <c r="D15" s="133">
        <v>1389.07</v>
      </c>
      <c r="E15" s="133">
        <v>1153.01</v>
      </c>
      <c r="F15" s="133">
        <v>1163.78</v>
      </c>
      <c r="G15" s="133">
        <v>1059.55</v>
      </c>
      <c r="H15" s="133">
        <v>177.58</v>
      </c>
      <c r="I15" s="133">
        <v>1477.69</v>
      </c>
      <c r="J15" s="133">
        <v>735.7400000000001</v>
      </c>
      <c r="K15" s="133">
        <v>1163.4399999999998</v>
      </c>
      <c r="L15" s="133">
        <v>1243.63</v>
      </c>
      <c r="M15" s="133">
        <v>586.47</v>
      </c>
      <c r="N15" s="134">
        <v>537.67</v>
      </c>
      <c r="O15" s="116"/>
    </row>
    <row r="16" spans="1:14" ht="20.25" customHeight="1">
      <c r="A16" s="135" t="s">
        <v>90</v>
      </c>
      <c r="B16" s="135"/>
      <c r="C16" s="135"/>
      <c r="D16" s="135"/>
      <c r="E16" s="135"/>
      <c r="F16" s="135"/>
      <c r="G16" s="136"/>
      <c r="H16" s="136"/>
      <c r="I16" s="136"/>
      <c r="J16" s="136"/>
      <c r="K16" s="136"/>
      <c r="L16" s="136"/>
      <c r="M16" s="136"/>
      <c r="N16" s="136"/>
    </row>
    <row r="17" spans="1:14" s="115" customFormat="1" ht="18.75" customHeight="1">
      <c r="A17" s="156" t="s">
        <v>91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2:14" ht="12.7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20" ht="12.75">
      <c r="A20" s="137"/>
    </row>
    <row r="21" spans="7:14" ht="14.25">
      <c r="G21" s="143"/>
      <c r="H21" s="143"/>
      <c r="I21" s="143"/>
      <c r="J21" s="143"/>
      <c r="K21" s="143"/>
      <c r="L21" s="143"/>
      <c r="M21" s="143"/>
      <c r="N21" s="143"/>
    </row>
    <row r="22" spans="2:8" ht="14.25">
      <c r="B22" s="143"/>
      <c r="C22" s="143"/>
      <c r="D22" s="143"/>
      <c r="E22" s="143"/>
      <c r="F22" s="143"/>
      <c r="G22" s="144"/>
      <c r="H22" s="144"/>
    </row>
    <row r="23" spans="6:8" ht="12.75">
      <c r="F23" s="144"/>
      <c r="G23" s="144"/>
      <c r="H23" s="144"/>
    </row>
    <row r="24" ht="12.75">
      <c r="F24" s="144"/>
    </row>
    <row r="26" spans="12:14" ht="12.75">
      <c r="L26" s="138"/>
      <c r="M26" s="138"/>
      <c r="N26" s="138"/>
    </row>
    <row r="27" spans="12:14" ht="12.75">
      <c r="L27" s="139"/>
      <c r="M27" s="139"/>
      <c r="N27" s="139"/>
    </row>
    <row r="28" spans="12:14" ht="12.75">
      <c r="L28" s="138"/>
      <c r="M28" s="138"/>
      <c r="N28" s="138"/>
    </row>
    <row r="50" ht="25.5" customHeight="1">
      <c r="A50" s="4"/>
    </row>
    <row r="51" ht="12.75" customHeight="1">
      <c r="A51" s="145"/>
    </row>
    <row r="52" ht="12.75" customHeight="1">
      <c r="A52" s="146"/>
    </row>
    <row r="53" ht="12.75" customHeight="1">
      <c r="A53" s="146"/>
    </row>
    <row r="54" ht="12.75" customHeight="1">
      <c r="A54" s="146"/>
    </row>
    <row r="55" ht="12.75" customHeight="1">
      <c r="A55" s="146"/>
    </row>
    <row r="56" ht="12.75" customHeight="1">
      <c r="A56" s="146"/>
    </row>
    <row r="57" ht="12.75" customHeight="1">
      <c r="A57" s="146"/>
    </row>
    <row r="58" ht="12.75" customHeight="1">
      <c r="A58" s="146"/>
    </row>
    <row r="59" ht="12.75" customHeight="1">
      <c r="A59" s="146"/>
    </row>
    <row r="60" ht="12.75" customHeight="1">
      <c r="A60" s="146"/>
    </row>
    <row r="61" ht="12.75" customHeight="1">
      <c r="A61" s="146"/>
    </row>
    <row r="62" ht="12.75" customHeight="1">
      <c r="A62" s="146"/>
    </row>
    <row r="63" ht="12.75" customHeight="1">
      <c r="A63" s="146"/>
    </row>
    <row r="64" ht="12.75" customHeight="1">
      <c r="A64" s="146"/>
    </row>
    <row r="65" ht="12.75" customHeight="1">
      <c r="A65" s="146"/>
    </row>
    <row r="66" ht="12.75" customHeight="1">
      <c r="A66" s="146"/>
    </row>
    <row r="67" ht="12.75" customHeight="1">
      <c r="A67" s="146"/>
    </row>
    <row r="68" ht="12.75" customHeight="1">
      <c r="A68" s="146"/>
    </row>
    <row r="69" ht="12.75" customHeight="1">
      <c r="A69" s="147"/>
    </row>
    <row r="70" ht="12.75" customHeight="1">
      <c r="A70" s="147"/>
    </row>
    <row r="71" ht="12.75" customHeight="1">
      <c r="A71" s="147"/>
    </row>
    <row r="72" spans="1:14" s="140" customFormat="1" ht="12.75" customHeight="1">
      <c r="A72" s="14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2" ht="44.25" customHeight="1">
      <c r="A73" s="148"/>
      <c r="B73" s="140"/>
    </row>
    <row r="74" spans="1:14" s="140" customFormat="1" ht="12.75" customHeight="1">
      <c r="A74" s="14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2" ht="30.75" customHeight="1">
      <c r="A75" s="145"/>
      <c r="B75" s="140"/>
    </row>
    <row r="76" ht="12.75">
      <c r="A76" s="147"/>
    </row>
  </sheetData>
  <sheetProtection/>
  <mergeCells count="2">
    <mergeCell ref="B1:H1"/>
    <mergeCell ref="A17:N1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2023-08-21T13:29:11Z</cp:lastPrinted>
  <dcterms:created xsi:type="dcterms:W3CDTF">2015-04-24T09:04:58Z</dcterms:created>
  <dcterms:modified xsi:type="dcterms:W3CDTF">2023-08-22T07:03:49Z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