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<sst xmlns="http://schemas.openxmlformats.org/spreadsheetml/2006/main" count="108" uniqueCount="92">
  <si>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</si>
  <si>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</si>
  <si>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</si>
  <si>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</si>
  <si>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</si>
  <si>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</si>
  <si>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</si>
  <si>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</si>
  <si>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</si>
  <si>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</si>
  <si>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</si>
  <si>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</si>
  <si>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</si>
  <si>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</si>
  <si>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</si>
  <si>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</si>
  <si>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</si>
  <si>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</si>
  <si>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</si>
  <si>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</si>
  <si>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</si>
  <si>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</si>
  <si>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</si>
  <si>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</si>
  <si>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</si>
  <si>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</si>
  <si>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</si>
  <si>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</si>
  <si>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</si>
  <si>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</si>
  <si>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</si>
  <si>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</si>
  <si>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</si>
  <si>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</si>
  <si>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</si>
  <si>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</si>
  <si>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</si>
  <si>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</si>
  <si>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</si>
  <si>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</si>
  <si>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</si>
  <si>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</si>
  <si>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</si>
  <si>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</si>
  <si>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</si>
  <si>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</si>
  <si>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</si>
  <si>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</si>
  <si>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</si>
  <si>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</si>
  <si>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</si>
  <si>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</si>
  <si>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</si>
  <si>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</si>
  <si>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</si>
  <si>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</si>
  <si>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</si>
  <si>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</si>
  <si>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</si>
  <si>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</si>
  <si>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</si>
  <si>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</si>
  <si>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</si>
  <si>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</si>
  <si>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</si>
  <si>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</si>
  <si>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</si>
  <si>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</si>
  <si>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</si>
  <si>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</si>
  <si>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</si>
  <si>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</si>
  <si>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</si>
  <si>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</si>
  <si>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</si>
  <si>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</si>
  <si>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</si>
  <si>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</si>
  <si>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</si>
  <si>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</si>
  <si>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</si>
  <si>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</si>
  <si>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</si>
  <si>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</si>
  <si>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</si>
  <si>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</si>
  <si>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</si>
  <si>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</si>
  <si>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</si>
  <si>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**)  curs de schimb valutar mediu Ron/Eur  pentru anul 2023, conform CNSP Prognoza  ianuarie 2023</t>
  </si>
  <si>
    <t>Total 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</si>
  <si>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martie- decembrie 2023, proiecție pe baza datoriei contractate la 28.02.2023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</si>
</sst>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8" fontId="7" fillId="33" borderId="10" xfId="0" applyNumberFormat="1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78" fontId="5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3" fillId="0" borderId="20" xfId="0" applyNumberFormat="1" applyFont="1" applyFill="1" applyBorder="1" applyAlignment="1">
      <alignment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186" fontId="7" fillId="35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left" vertical="top" wrapText="1"/>
    </xf>
    <xf numFmtId="178" fontId="7" fillId="0" borderId="24" xfId="0" applyNumberFormat="1" applyFont="1" applyBorder="1" applyAlignment="1">
      <alignment/>
    </xf>
    <xf numFmtId="178" fontId="7" fillId="0" borderId="25" xfId="0" applyNumberFormat="1" applyFont="1" applyFill="1" applyBorder="1" applyAlignment="1">
      <alignment/>
    </xf>
    <xf numFmtId="178" fontId="7" fillId="0" borderId="25" xfId="0" applyNumberFormat="1" applyFont="1" applyBorder="1" applyAlignment="1">
      <alignment/>
    </xf>
    <xf numFmtId="0" fontId="7" fillId="33" borderId="26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vertical="top" wrapText="1"/>
    </xf>
    <xf numFmtId="178" fontId="5" fillId="36" borderId="12" xfId="0" applyNumberFormat="1" applyFont="1" applyFill="1" applyBorder="1" applyAlignment="1">
      <alignment/>
    </xf>
    <xf numFmtId="0" fontId="5" fillId="0" borderId="28" xfId="0" applyNumberFormat="1" applyFont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center" wrapText="1"/>
    </xf>
    <xf numFmtId="178" fontId="7" fillId="0" borderId="3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left" vertical="center" wrapText="1"/>
    </xf>
    <xf numFmtId="178" fontId="10" fillId="0" borderId="22" xfId="0" applyNumberFormat="1" applyFont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2" fillId="0" borderId="27" xfId="0" applyNumberFormat="1" applyFont="1" applyFill="1" applyBorder="1" applyAlignment="1">
      <alignment horizontal="left" vertical="top" wrapText="1"/>
    </xf>
    <xf numFmtId="0" fontId="10" fillId="33" borderId="21" xfId="0" applyNumberFormat="1" applyFont="1" applyFill="1" applyBorder="1" applyAlignment="1">
      <alignment horizontal="left" vertical="top" wrapText="1"/>
    </xf>
    <xf numFmtId="178" fontId="10" fillId="33" borderId="32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8" fillId="0" borderId="23" xfId="0" applyNumberFormat="1" applyFont="1" applyFill="1" applyBorder="1" applyAlignment="1">
      <alignment horizontal="left" vertical="center" wrapText="1"/>
    </xf>
    <xf numFmtId="178" fontId="7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7" fillId="36" borderId="25" xfId="0" applyNumberFormat="1" applyFont="1" applyFill="1" applyBorder="1" applyAlignment="1">
      <alignment/>
    </xf>
    <xf numFmtId="178" fontId="10" fillId="0" borderId="31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6" fontId="7" fillId="35" borderId="22" xfId="0" applyNumberFormat="1" applyFont="1" applyFill="1" applyBorder="1" applyAlignment="1">
      <alignment horizontal="center" vertical="center" wrapText="1"/>
    </xf>
    <xf numFmtId="186" fontId="7" fillId="35" borderId="32" xfId="0" applyNumberFormat="1" applyFont="1" applyFill="1" applyBorder="1" applyAlignment="1">
      <alignment horizontal="center" vertical="center" wrapText="1"/>
    </xf>
    <xf numFmtId="186" fontId="7" fillId="35" borderId="35" xfId="0" applyNumberFormat="1" applyFont="1" applyFill="1" applyBorder="1" applyAlignment="1">
      <alignment horizontal="center" vertical="center" wrapText="1"/>
    </xf>
    <xf numFmtId="178" fontId="7" fillId="0" borderId="36" xfId="0" applyNumberFormat="1" applyFont="1" applyBorder="1" applyAlignment="1">
      <alignment/>
    </xf>
    <xf numFmtId="178" fontId="7" fillId="0" borderId="37" xfId="0" applyNumberFormat="1" applyFont="1" applyBorder="1" applyAlignment="1">
      <alignment/>
    </xf>
    <xf numFmtId="178" fontId="7" fillId="33" borderId="38" xfId="0" applyNumberFormat="1" applyFont="1" applyFill="1" applyBorder="1" applyAlignment="1">
      <alignment/>
    </xf>
    <xf numFmtId="178" fontId="7" fillId="33" borderId="39" xfId="0" applyNumberFormat="1" applyFont="1" applyFill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37" xfId="0" applyNumberFormat="1" applyFont="1" applyFill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41" xfId="0" applyNumberFormat="1" applyFont="1" applyBorder="1" applyAlignment="1">
      <alignment/>
    </xf>
    <xf numFmtId="178" fontId="7" fillId="0" borderId="42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8" fontId="10" fillId="0" borderId="42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10" fillId="33" borderId="42" xfId="0" applyNumberFormat="1" applyFont="1" applyFill="1" applyBorder="1" applyAlignment="1">
      <alignment/>
    </xf>
    <xf numFmtId="178" fontId="10" fillId="33" borderId="43" xfId="0" applyNumberFormat="1" applyFont="1" applyFill="1" applyBorder="1" applyAlignment="1">
      <alignment/>
    </xf>
    <xf numFmtId="178" fontId="7" fillId="0" borderId="44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11" fillId="0" borderId="42" xfId="0" applyNumberFormat="1" applyFont="1" applyBorder="1" applyAlignment="1">
      <alignment/>
    </xf>
    <xf numFmtId="178" fontId="11" fillId="0" borderId="43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4" fontId="13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8" fillId="0" borderId="35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48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 horizontal="right" vertical="center"/>
    </xf>
    <xf numFmtId="4" fontId="8" fillId="0" borderId="47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180" fontId="12" fillId="0" borderId="20" xfId="0" applyNumberFormat="1" applyFont="1" applyFill="1" applyBorder="1" applyAlignment="1">
      <alignment/>
    </xf>
    <xf numFmtId="180" fontId="12" fillId="0" borderId="29" xfId="0" applyNumberFormat="1" applyFont="1" applyFill="1" applyBorder="1" applyAlignment="1">
      <alignment/>
    </xf>
    <xf numFmtId="180" fontId="12" fillId="0" borderId="45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4" fontId="12" fillId="0" borderId="45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12" fillId="0" borderId="50" xfId="0" applyNumberFormat="1" applyFont="1" applyFill="1" applyBorder="1" applyAlignment="1">
      <alignment/>
    </xf>
    <xf numFmtId="4" fontId="12" fillId="0" borderId="5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4642943"/>
        <c:axId val="43351032"/>
      </c:barChart>
      <c:catAx>
        <c:axId val="346429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1032"/>
        <c:crossesAt val="0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2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14" ht="12.75">
      <c r="C2" s="1"/>
      <c r="D2" s="9"/>
      <c r="J2" s="1"/>
      <c r="K2" s="9"/>
      <c r="N2" s="80" t="s">
        <v>1</v>
      </c>
    </row>
    <row r="3" spans="1:14" s="6" customFormat="1" ht="45.75" customHeight="1">
      <c r="A3" s="44" t="s">
        <v>2</v>
      </c>
      <c r="B3" s="45" t="s">
        <v>3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7" t="s">
        <v>10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 t="shared" si="0"/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1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52" t="s">
        <v>12</v>
      </c>
      <c r="B6" s="11"/>
      <c r="C6" s="12"/>
      <c r="D6" s="12"/>
      <c r="E6" s="53"/>
      <c r="F6" s="12"/>
      <c r="G6" s="12"/>
      <c r="H6" s="12"/>
      <c r="I6" s="12"/>
      <c r="J6" s="12"/>
      <c r="K6" s="12"/>
      <c r="L6" s="12"/>
      <c r="M6" s="88"/>
      <c r="N6" s="89"/>
    </row>
    <row r="7" spans="1:14" s="6" customFormat="1" ht="14.25">
      <c r="A7" s="54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8" t="e">
        <f t="shared" si="2"/>
        <v>#REF!</v>
      </c>
      <c r="N7" s="89" t="e">
        <f t="shared" si="2"/>
        <v>#REF!</v>
      </c>
    </row>
    <row r="8" spans="1:14" s="6" customFormat="1" ht="14.25">
      <c r="A8" s="55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90" t="e">
        <f t="shared" si="3"/>
        <v>#REF!</v>
      </c>
      <c r="N8" s="91" t="e">
        <f t="shared" si="3"/>
        <v>#REF!</v>
      </c>
    </row>
    <row r="9" spans="1:14" s="6" customFormat="1" ht="14.25">
      <c r="A9" s="54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8" t="e">
        <f t="shared" si="4"/>
        <v>#REF!</v>
      </c>
      <c r="N9" s="89" t="e">
        <f t="shared" si="4"/>
        <v>#REF!</v>
      </c>
    </row>
    <row r="10" spans="1:14" s="6" customFormat="1" ht="14.25">
      <c r="A10" s="55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90" t="e">
        <f t="shared" si="5"/>
        <v>#REF!</v>
      </c>
      <c r="N10" s="91" t="e">
        <f t="shared" si="5"/>
        <v>#REF!</v>
      </c>
    </row>
    <row r="11" spans="1:14" s="6" customFormat="1" ht="15">
      <c r="A11" s="52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8"/>
      <c r="N11" s="89"/>
    </row>
    <row r="12" spans="1:14" s="6" customFormat="1" ht="28.5">
      <c r="A12" s="56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8" t="e">
        <f t="shared" si="6"/>
        <v>#REF!</v>
      </c>
      <c r="N12" s="89" t="e">
        <f t="shared" si="6"/>
        <v>#REF!</v>
      </c>
    </row>
    <row r="13" spans="1:14" s="6" customFormat="1" ht="28.5">
      <c r="A13" s="57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2" t="e">
        <f t="shared" si="7"/>
        <v>#REF!</v>
      </c>
      <c r="N13" s="93" t="e">
        <f t="shared" si="7"/>
        <v>#REF!</v>
      </c>
    </row>
    <row r="14" spans="1:14" s="2" customFormat="1" ht="17.25" customHeight="1">
      <c r="A14" s="58" t="s">
        <v>18</v>
      </c>
      <c r="B14" s="42">
        <v>4.46</v>
      </c>
      <c r="C14" s="42">
        <v>4.46</v>
      </c>
      <c r="D14" s="42">
        <v>4.46</v>
      </c>
      <c r="E14" s="42">
        <v>4.46</v>
      </c>
      <c r="F14" s="42">
        <v>4.46</v>
      </c>
      <c r="G14" s="42">
        <v>4.46</v>
      </c>
      <c r="H14" s="42">
        <v>4.46</v>
      </c>
      <c r="I14" s="42">
        <v>4.48</v>
      </c>
      <c r="J14" s="42">
        <v>4.48</v>
      </c>
      <c r="K14" s="42">
        <v>4.48</v>
      </c>
      <c r="L14" s="42">
        <v>4.48</v>
      </c>
      <c r="M14" s="42">
        <v>4.48</v>
      </c>
      <c r="N14" s="42">
        <v>4.48</v>
      </c>
    </row>
    <row r="15" s="6" customFormat="1" ht="14.25"/>
    <row r="16" spans="1:14" s="6" customFormat="1" ht="31.5">
      <c r="A16" s="59" t="s">
        <v>19</v>
      </c>
      <c r="B16" s="60" t="e">
        <f>SUM(B19,B20)</f>
        <v>#REF!</v>
      </c>
      <c r="C16" s="61" t="e">
        <f aca="true" t="shared" si="8" ref="C16:N16">C19+C20</f>
        <v>#REF!</v>
      </c>
      <c r="D16" s="61" t="e">
        <f t="shared" si="8"/>
        <v>#REF!</v>
      </c>
      <c r="E16" s="61" t="e">
        <f t="shared" si="8"/>
        <v>#REF!</v>
      </c>
      <c r="F16" s="61" t="e">
        <f t="shared" si="8"/>
        <v>#REF!</v>
      </c>
      <c r="G16" s="61" t="e">
        <f t="shared" si="8"/>
        <v>#REF!</v>
      </c>
      <c r="H16" s="61" t="e">
        <f t="shared" si="8"/>
        <v>#REF!</v>
      </c>
      <c r="I16" s="61" t="e">
        <f t="shared" si="8"/>
        <v>#REF!</v>
      </c>
      <c r="J16" s="61" t="e">
        <f t="shared" si="8"/>
        <v>#REF!</v>
      </c>
      <c r="K16" s="61" t="e">
        <f t="shared" si="8"/>
        <v>#REF!</v>
      </c>
      <c r="L16" s="61" t="e">
        <f t="shared" si="8"/>
        <v>#REF!</v>
      </c>
      <c r="M16" s="94" t="e">
        <f t="shared" si="8"/>
        <v>#REF!</v>
      </c>
      <c r="N16" s="95" t="e">
        <f t="shared" si="8"/>
        <v>#REF!</v>
      </c>
    </row>
    <row r="17" spans="1:15" s="7" customFormat="1" ht="33.75" customHeight="1">
      <c r="A17" s="62" t="s">
        <v>20</v>
      </c>
      <c r="B17" s="63" t="e">
        <f>SUM(C17:N17)</f>
        <v>#REF!</v>
      </c>
      <c r="C17" s="64" t="e">
        <f>#REF!</f>
        <v>#REF!</v>
      </c>
      <c r="D17" s="64" t="e">
        <f>#REF!</f>
        <v>#REF!</v>
      </c>
      <c r="E17" s="64" t="e">
        <f>#REF!</f>
        <v>#REF!</v>
      </c>
      <c r="F17" s="64" t="e">
        <f>#REF!</f>
        <v>#REF!</v>
      </c>
      <c r="G17" s="64" t="e">
        <f>#REF!</f>
        <v>#REF!</v>
      </c>
      <c r="H17" s="64" t="e">
        <f>#REF!</f>
        <v>#REF!</v>
      </c>
      <c r="I17" s="64" t="e">
        <f>#REF!</f>
        <v>#REF!</v>
      </c>
      <c r="J17" s="64" t="e">
        <f>#REF!</f>
        <v>#REF!</v>
      </c>
      <c r="K17" s="64" t="e">
        <f>#REF!</f>
        <v>#REF!</v>
      </c>
      <c r="L17" s="64" t="e">
        <f>#REF!</f>
        <v>#REF!</v>
      </c>
      <c r="M17" s="96" t="e">
        <f>#REF!</f>
        <v>#REF!</v>
      </c>
      <c r="N17" s="97" t="e">
        <f>#REF!</f>
        <v>#REF!</v>
      </c>
      <c r="O17" s="22"/>
    </row>
    <row r="18" spans="1:14" s="6" customFormat="1" ht="15">
      <c r="A18" s="52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98"/>
    </row>
    <row r="19" spans="1:14" s="6" customFormat="1" ht="14.25">
      <c r="A19" s="54" t="s">
        <v>13</v>
      </c>
      <c r="B19" s="11" t="e">
        <f>SUM(C19:N19)</f>
        <v>#REF!</v>
      </c>
      <c r="C19" s="65" t="e">
        <f>#REF!</f>
        <v>#REF!</v>
      </c>
      <c r="D19" s="65" t="e">
        <f>#REF!</f>
        <v>#REF!</v>
      </c>
      <c r="E19" s="65" t="e">
        <f>#REF!</f>
        <v>#REF!</v>
      </c>
      <c r="F19" s="65" t="e">
        <f>#REF!</f>
        <v>#REF!</v>
      </c>
      <c r="G19" s="65" t="e">
        <f>#REF!</f>
        <v>#REF!</v>
      </c>
      <c r="H19" s="65" t="e">
        <f>#REF!</f>
        <v>#REF!</v>
      </c>
      <c r="I19" s="65" t="e">
        <f>#REF!</f>
        <v>#REF!</v>
      </c>
      <c r="J19" s="65" t="e">
        <f>#REF!</f>
        <v>#REF!</v>
      </c>
      <c r="K19" s="65" t="e">
        <f>#REF!</f>
        <v>#REF!</v>
      </c>
      <c r="L19" s="65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66" t="s">
        <v>15</v>
      </c>
      <c r="B20" s="11" t="e">
        <f>SUM(C20:N20)</f>
        <v>#REF!</v>
      </c>
      <c r="C20" s="65" t="e">
        <f>#REF!</f>
        <v>#REF!</v>
      </c>
      <c r="D20" s="65" t="e">
        <f>#REF!</f>
        <v>#REF!</v>
      </c>
      <c r="E20" s="65" t="e">
        <f>#REF!</f>
        <v>#REF!</v>
      </c>
      <c r="F20" s="65" t="e">
        <f>#REF!</f>
        <v>#REF!</v>
      </c>
      <c r="G20" s="65" t="e">
        <f>#REF!</f>
        <v>#REF!</v>
      </c>
      <c r="H20" s="65" t="e">
        <f>#REF!</f>
        <v>#REF!</v>
      </c>
      <c r="I20" s="65" t="e">
        <f>#REF!</f>
        <v>#REF!</v>
      </c>
      <c r="J20" s="65" t="e">
        <f>#REF!</f>
        <v>#REF!</v>
      </c>
      <c r="K20" s="65" t="e">
        <f>#REF!</f>
        <v>#REF!</v>
      </c>
      <c r="L20" s="65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5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9"/>
    </row>
    <row r="22" spans="1:14" s="6" customFormat="1" ht="28.5">
      <c r="A22" s="56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8" t="e">
        <f>#REF!+#REF!</f>
        <v>#REF!</v>
      </c>
      <c r="N22" s="89" t="e">
        <f>#REF!+#REF!</f>
        <v>#REF!</v>
      </c>
    </row>
    <row r="23" spans="1:14" s="6" customFormat="1" ht="28.5">
      <c r="A23" s="56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8" t="e">
        <f>#REF!+#REF!</f>
        <v>#REF!</v>
      </c>
      <c r="N23" s="89" t="e">
        <f>#REF!+#REF!</f>
        <v>#REF!</v>
      </c>
    </row>
    <row r="24" spans="1:14" s="6" customFormat="1" ht="28.5">
      <c r="A24" s="67" t="s">
        <v>23</v>
      </c>
      <c r="B24" s="68" t="e">
        <f aca="true" t="shared" si="9" ref="B24:N24">B16/B14</f>
        <v>#REF!</v>
      </c>
      <c r="C24" s="68" t="e">
        <f t="shared" si="9"/>
        <v>#REF!</v>
      </c>
      <c r="D24" s="68" t="e">
        <f t="shared" si="9"/>
        <v>#REF!</v>
      </c>
      <c r="E24" s="68" t="e">
        <f t="shared" si="9"/>
        <v>#REF!</v>
      </c>
      <c r="F24" s="68" t="e">
        <f t="shared" si="9"/>
        <v>#REF!</v>
      </c>
      <c r="G24" s="68" t="e">
        <f t="shared" si="9"/>
        <v>#REF!</v>
      </c>
      <c r="H24" s="68" t="e">
        <f t="shared" si="9"/>
        <v>#REF!</v>
      </c>
      <c r="I24" s="68" t="e">
        <f t="shared" si="9"/>
        <v>#REF!</v>
      </c>
      <c r="J24" s="68" t="e">
        <f t="shared" si="9"/>
        <v>#REF!</v>
      </c>
      <c r="K24" s="68" t="e">
        <f t="shared" si="9"/>
        <v>#REF!</v>
      </c>
      <c r="L24" s="68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2" customFormat="1" ht="18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24"/>
      <c r="M25" s="24"/>
      <c r="N25" s="24"/>
    </row>
    <row r="26" spans="5:14" s="6" customFormat="1" ht="14.25">
      <c r="E26" s="69"/>
      <c r="F26" s="69"/>
      <c r="N26" s="80" t="s">
        <v>14</v>
      </c>
    </row>
    <row r="27" spans="1:14" s="6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2" t="s">
        <v>25</v>
      </c>
      <c r="B28" s="74"/>
      <c r="C28" s="75"/>
      <c r="D28" s="75"/>
      <c r="E28" s="75"/>
      <c r="F28" s="75"/>
      <c r="G28" s="75"/>
      <c r="H28" s="75">
        <v>1500</v>
      </c>
      <c r="I28" s="104"/>
      <c r="J28" s="75"/>
      <c r="K28" s="75"/>
      <c r="L28" s="75"/>
      <c r="M28" s="105"/>
      <c r="N28" s="106"/>
    </row>
    <row r="29" spans="1:14" s="6" customFormat="1" ht="15">
      <c r="A29" s="52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8"/>
      <c r="N29" s="89"/>
    </row>
    <row r="30" spans="1:14" s="6" customFormat="1" ht="14.25">
      <c r="A30" s="54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3" t="e">
        <f>#REF!</f>
        <v>#REF!</v>
      </c>
      <c r="N30" s="98" t="e">
        <f>#REF!</f>
        <v>#REF!</v>
      </c>
    </row>
    <row r="31" spans="1:14" s="6" customFormat="1" ht="15">
      <c r="A31" s="66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3" t="e">
        <f>#REF!</f>
        <v>#REF!</v>
      </c>
      <c r="N31" s="98" t="e">
        <f>#REF!</f>
        <v>#REF!</v>
      </c>
    </row>
    <row r="32" spans="1:14" s="6" customFormat="1" ht="15">
      <c r="A32" s="52" t="s">
        <v>12</v>
      </c>
      <c r="B32" s="7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8"/>
      <c r="N32" s="89"/>
    </row>
    <row r="33" spans="1:14" s="6" customFormat="1" ht="28.5">
      <c r="A33" s="56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8" t="e">
        <f>#REF!</f>
        <v>#REF!</v>
      </c>
      <c r="N33" s="89" t="e">
        <f>#REF!</f>
        <v>#REF!</v>
      </c>
    </row>
    <row r="34" spans="1:14" s="6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2" t="e">
        <f>#REF!</f>
        <v>#REF!</v>
      </c>
      <c r="N34" s="93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8" t="s">
        <v>30</v>
      </c>
      <c r="B36" s="79"/>
      <c r="C36" s="79"/>
      <c r="D36" s="79"/>
      <c r="E36" s="79"/>
      <c r="F36" s="79"/>
      <c r="G36" s="79"/>
      <c r="H36" s="79"/>
      <c r="I36" s="79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52" t="s">
        <v>32</v>
      </c>
      <c r="B68" s="152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4" t="s">
        <v>45</v>
      </c>
      <c r="B69" s="154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4" t="s">
        <v>46</v>
      </c>
      <c r="B70" s="154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4" t="s">
        <v>47</v>
      </c>
      <c r="B71" s="154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4" t="s">
        <v>48</v>
      </c>
      <c r="B72" s="154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4" t="s">
        <v>49</v>
      </c>
      <c r="B73" s="154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4" t="s">
        <v>50</v>
      </c>
      <c r="B74" s="154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4" t="s">
        <v>51</v>
      </c>
      <c r="B75" s="154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4" t="s">
        <v>52</v>
      </c>
      <c r="B76" s="154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4" t="s">
        <v>53</v>
      </c>
      <c r="B77" s="154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4" t="s">
        <v>54</v>
      </c>
      <c r="B78" s="154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4" t="s">
        <v>55</v>
      </c>
      <c r="B79" s="154"/>
      <c r="C79" s="154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4" t="s">
        <v>56</v>
      </c>
      <c r="B80" s="154"/>
      <c r="C80" s="154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4" t="s">
        <v>57</v>
      </c>
      <c r="B81" s="154"/>
      <c r="C81" s="154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4" t="s">
        <v>58</v>
      </c>
      <c r="B82" s="154"/>
      <c r="C82" s="154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4" t="s">
        <v>59</v>
      </c>
      <c r="B83" s="154"/>
      <c r="C83" s="154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4" t="s">
        <v>60</v>
      </c>
      <c r="B84" s="154"/>
      <c r="C84" s="154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4" t="s">
        <v>61</v>
      </c>
      <c r="B85" s="154"/>
      <c r="C85" s="154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3" t="s">
        <v>62</v>
      </c>
      <c r="B86" s="153"/>
      <c r="C86" s="153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3" t="s">
        <v>63</v>
      </c>
      <c r="B87" s="153"/>
      <c r="C87" s="153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3" t="s">
        <v>64</v>
      </c>
      <c r="B88" s="153"/>
      <c r="C88" s="153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3" t="s">
        <v>65</v>
      </c>
      <c r="B89" s="153"/>
      <c r="C89" s="153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3" customFormat="1" ht="12.75" customHeight="1">
      <c r="A90" s="151"/>
      <c r="B90" s="151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3" customFormat="1" ht="12.75" customHeight="1">
      <c r="A92" s="152" t="s">
        <v>67</v>
      </c>
      <c r="B92" s="152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3" t="s">
        <v>68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="90" zoomScaleNormal="75" zoomScaleSheetLayoutView="90" zoomScalePageLayoutView="0" workbookViewId="0" topLeftCell="A1">
      <selection activeCell="A7" sqref="A7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0" style="5" hidden="1" customWidth="1"/>
    <col min="16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1:11" ht="45.75" customHeight="1">
      <c r="A1" s="107" t="s">
        <v>87</v>
      </c>
      <c r="B1" s="157"/>
      <c r="C1" s="157"/>
      <c r="D1" s="157"/>
      <c r="E1" s="157"/>
      <c r="F1" s="157"/>
      <c r="G1" s="157"/>
      <c r="H1" s="157"/>
      <c r="I1" s="109"/>
      <c r="J1" s="109"/>
      <c r="K1" s="109"/>
    </row>
    <row r="2" spans="1:14" ht="27.75" customHeight="1" thickBot="1">
      <c r="A2" s="110"/>
      <c r="N2" s="111" t="s">
        <v>88</v>
      </c>
    </row>
    <row r="3" spans="1:14" s="116" customFormat="1" ht="45.75" customHeight="1" thickBot="1">
      <c r="A3" s="112" t="s">
        <v>2</v>
      </c>
      <c r="B3" s="113" t="s">
        <v>90</v>
      </c>
      <c r="C3" s="114" t="s">
        <v>74</v>
      </c>
      <c r="D3" s="114" t="s">
        <v>75</v>
      </c>
      <c r="E3" s="114" t="s">
        <v>76</v>
      </c>
      <c r="F3" s="114" t="s">
        <v>77</v>
      </c>
      <c r="G3" s="114" t="s">
        <v>78</v>
      </c>
      <c r="H3" s="114" t="s">
        <v>79</v>
      </c>
      <c r="I3" s="114" t="s">
        <v>80</v>
      </c>
      <c r="J3" s="114" t="s">
        <v>73</v>
      </c>
      <c r="K3" s="114" t="s">
        <v>81</v>
      </c>
      <c r="L3" s="114" t="s">
        <v>82</v>
      </c>
      <c r="M3" s="114" t="s">
        <v>83</v>
      </c>
      <c r="N3" s="115" t="s">
        <v>84</v>
      </c>
    </row>
    <row r="4" spans="1:23" s="116" customFormat="1" ht="37.5" customHeight="1">
      <c r="A4" s="36" t="s">
        <v>69</v>
      </c>
      <c r="B4" s="43">
        <v>139725.15809999997</v>
      </c>
      <c r="C4" s="43">
        <v>12999.802333333333</v>
      </c>
      <c r="D4" s="43">
        <v>10866.378333333334</v>
      </c>
      <c r="E4" s="43">
        <v>3607.3576733333334</v>
      </c>
      <c r="F4" s="43">
        <v>17839.461053333333</v>
      </c>
      <c r="G4" s="43">
        <v>3127.473093333333</v>
      </c>
      <c r="H4" s="43">
        <v>15709.663693333332</v>
      </c>
      <c r="I4" s="43">
        <v>6639.634753333334</v>
      </c>
      <c r="J4" s="43">
        <v>9213.899613333335</v>
      </c>
      <c r="K4" s="43">
        <v>16390.098853333337</v>
      </c>
      <c r="L4" s="43">
        <v>17075.026293333332</v>
      </c>
      <c r="M4" s="43">
        <v>11301.922393333332</v>
      </c>
      <c r="N4" s="108">
        <v>14954.440013333335</v>
      </c>
      <c r="O4" s="117">
        <v>0</v>
      </c>
      <c r="P4" s="117"/>
      <c r="R4" s="117"/>
      <c r="S4" s="117"/>
      <c r="T4" s="117"/>
      <c r="U4" s="117"/>
      <c r="V4" s="117"/>
      <c r="W4" s="117"/>
    </row>
    <row r="5" spans="1:23" s="116" customFormat="1" ht="23.25" customHeight="1">
      <c r="A5" s="3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17"/>
      <c r="R5" s="117"/>
      <c r="S5" s="117"/>
      <c r="T5" s="117"/>
      <c r="U5" s="117"/>
      <c r="V5" s="117"/>
      <c r="W5" s="117"/>
    </row>
    <row r="6" spans="1:25" s="116" customFormat="1" ht="23.25" customHeight="1">
      <c r="A6" s="39" t="s">
        <v>70</v>
      </c>
      <c r="B6" s="118">
        <v>111085.40964</v>
      </c>
      <c r="C6" s="119">
        <v>10051.045</v>
      </c>
      <c r="D6" s="119">
        <v>6588.179</v>
      </c>
      <c r="E6" s="119">
        <v>2351.46656</v>
      </c>
      <c r="F6" s="119">
        <v>14251.360120000001</v>
      </c>
      <c r="G6" s="119">
        <v>1354.4802999999997</v>
      </c>
      <c r="H6" s="119">
        <v>13785.7395</v>
      </c>
      <c r="I6" s="119">
        <v>3446.2781600000003</v>
      </c>
      <c r="J6" s="119">
        <v>8064.161660000001</v>
      </c>
      <c r="K6" s="119">
        <v>13887.667340000004</v>
      </c>
      <c r="L6" s="119">
        <v>13611.63272</v>
      </c>
      <c r="M6" s="119">
        <v>9696.658459999999</v>
      </c>
      <c r="N6" s="120">
        <v>13996.74082</v>
      </c>
      <c r="O6" s="117">
        <v>0</v>
      </c>
      <c r="Q6" s="117"/>
      <c r="R6" s="117"/>
      <c r="S6" s="117"/>
      <c r="T6" s="117"/>
      <c r="U6" s="117"/>
      <c r="V6" s="117"/>
      <c r="W6" s="117"/>
      <c r="X6" s="117"/>
      <c r="Y6" s="117"/>
    </row>
    <row r="7" spans="1:25" s="116" customFormat="1" ht="21" customHeight="1" thickBot="1">
      <c r="A7" s="40" t="s">
        <v>85</v>
      </c>
      <c r="B7" s="121">
        <v>28639.74846</v>
      </c>
      <c r="C7" s="119">
        <v>2948.757333333333</v>
      </c>
      <c r="D7" s="119">
        <v>4278.199333333333</v>
      </c>
      <c r="E7" s="119">
        <v>1255.8911133333336</v>
      </c>
      <c r="F7" s="119">
        <v>3588.100933333333</v>
      </c>
      <c r="G7" s="119">
        <v>1772.9927933333333</v>
      </c>
      <c r="H7" s="119">
        <v>1923.9241933333333</v>
      </c>
      <c r="I7" s="119">
        <v>3193.3565933333334</v>
      </c>
      <c r="J7" s="119">
        <v>1149.7379533333333</v>
      </c>
      <c r="K7" s="119">
        <v>2502.431513333333</v>
      </c>
      <c r="L7" s="119">
        <v>3463.393573333333</v>
      </c>
      <c r="M7" s="119">
        <v>1605.2639333333334</v>
      </c>
      <c r="N7" s="120">
        <v>957.6991933333334</v>
      </c>
      <c r="O7" s="117">
        <v>0</v>
      </c>
      <c r="P7" s="140"/>
      <c r="R7" s="117"/>
      <c r="S7" s="117"/>
      <c r="T7" s="117"/>
      <c r="U7" s="117"/>
      <c r="V7" s="117"/>
      <c r="W7" s="117"/>
      <c r="X7" s="117"/>
      <c r="Y7" s="117"/>
    </row>
    <row r="8" spans="1:25" s="116" customFormat="1" ht="16.5" thickBot="1">
      <c r="A8" s="15" t="s">
        <v>19</v>
      </c>
      <c r="B8" s="122">
        <v>114227.58810000001</v>
      </c>
      <c r="C8" s="122">
        <v>11109.162333333334</v>
      </c>
      <c r="D8" s="122">
        <v>7568.668333333334</v>
      </c>
      <c r="E8" s="122">
        <v>2831.367673333333</v>
      </c>
      <c r="F8" s="122">
        <v>14956.681053333336</v>
      </c>
      <c r="G8" s="122">
        <v>1972.9330933333333</v>
      </c>
      <c r="H8" s="122">
        <v>14082.403693333332</v>
      </c>
      <c r="I8" s="122">
        <v>4845.454753333333</v>
      </c>
      <c r="J8" s="122">
        <v>6952.449613333334</v>
      </c>
      <c r="K8" s="122">
        <v>12204.778853333335</v>
      </c>
      <c r="L8" s="122">
        <v>14903.596293333332</v>
      </c>
      <c r="M8" s="122">
        <v>10374.462393333333</v>
      </c>
      <c r="N8" s="123">
        <v>12425.630013333333</v>
      </c>
      <c r="O8" s="117"/>
      <c r="P8" s="140"/>
      <c r="Q8" s="117"/>
      <c r="R8" s="117"/>
      <c r="S8" s="117"/>
      <c r="T8" s="117"/>
      <c r="U8" s="117"/>
      <c r="V8" s="117"/>
      <c r="W8" s="117"/>
      <c r="X8" s="117"/>
      <c r="Y8" s="117"/>
    </row>
    <row r="9" spans="1:15" s="116" customFormat="1" ht="15.75">
      <c r="A9" s="38" t="s">
        <v>12</v>
      </c>
      <c r="B9" s="124"/>
      <c r="C9" s="125"/>
      <c r="D9" s="125"/>
      <c r="E9" s="125"/>
      <c r="F9" s="126"/>
      <c r="G9" s="126"/>
      <c r="H9" s="126"/>
      <c r="I9" s="126"/>
      <c r="J9" s="126"/>
      <c r="K9" s="126"/>
      <c r="L9" s="127"/>
      <c r="M9" s="127"/>
      <c r="N9" s="128"/>
      <c r="O9" s="117"/>
    </row>
    <row r="10" spans="1:20" s="116" customFormat="1" ht="20.25" customHeight="1">
      <c r="A10" s="39" t="s">
        <v>71</v>
      </c>
      <c r="B10" s="118">
        <v>96776.01964000001</v>
      </c>
      <c r="C10" s="119">
        <v>8908.955</v>
      </c>
      <c r="D10" s="119">
        <v>4679.539000000001</v>
      </c>
      <c r="E10" s="119">
        <v>2139.90656</v>
      </c>
      <c r="F10" s="119">
        <v>13099.480120000002</v>
      </c>
      <c r="G10" s="119">
        <v>1143.3402999999998</v>
      </c>
      <c r="H10" s="119">
        <v>12557.789499999999</v>
      </c>
      <c r="I10" s="119">
        <v>3155.0981600000005</v>
      </c>
      <c r="J10" s="119">
        <v>6240.551660000001</v>
      </c>
      <c r="K10" s="119">
        <v>10898.947340000002</v>
      </c>
      <c r="L10" s="119">
        <v>12624.73272</v>
      </c>
      <c r="M10" s="119">
        <v>9324.60846</v>
      </c>
      <c r="N10" s="120">
        <v>12003.07082</v>
      </c>
      <c r="O10" s="117"/>
      <c r="Q10" s="117"/>
      <c r="R10" s="117"/>
      <c r="S10" s="117"/>
      <c r="T10" s="117"/>
    </row>
    <row r="11" spans="1:20" s="116" customFormat="1" ht="21" customHeight="1" thickBot="1">
      <c r="A11" s="40" t="s">
        <v>86</v>
      </c>
      <c r="B11" s="121">
        <v>17451.56846</v>
      </c>
      <c r="C11" s="119">
        <v>2200.2073333333333</v>
      </c>
      <c r="D11" s="119">
        <v>2889.1293333333333</v>
      </c>
      <c r="E11" s="119">
        <v>691.4611133333334</v>
      </c>
      <c r="F11" s="119">
        <v>1857.2009333333333</v>
      </c>
      <c r="G11" s="119">
        <v>829.5927933333335</v>
      </c>
      <c r="H11" s="119">
        <v>1524.6141933333333</v>
      </c>
      <c r="I11" s="119">
        <v>1690.3565933333334</v>
      </c>
      <c r="J11" s="119">
        <v>711.8979533333334</v>
      </c>
      <c r="K11" s="119">
        <v>1305.831513333333</v>
      </c>
      <c r="L11" s="119">
        <v>2278.863573333333</v>
      </c>
      <c r="M11" s="119">
        <v>1049.8539333333333</v>
      </c>
      <c r="N11" s="120">
        <v>422.55919333333327</v>
      </c>
      <c r="O11" s="117"/>
      <c r="Q11" s="117"/>
      <c r="R11" s="117"/>
      <c r="S11" s="117"/>
      <c r="T11" s="117"/>
    </row>
    <row r="12" spans="1:15" s="116" customFormat="1" ht="16.5" thickBot="1">
      <c r="A12" s="15" t="s">
        <v>24</v>
      </c>
      <c r="B12" s="129">
        <v>25497.57</v>
      </c>
      <c r="C12" s="129">
        <v>1890.6399999999999</v>
      </c>
      <c r="D12" s="129">
        <v>3297.71</v>
      </c>
      <c r="E12" s="129">
        <v>775.9900000000001</v>
      </c>
      <c r="F12" s="129">
        <v>2882.7799999999997</v>
      </c>
      <c r="G12" s="129">
        <v>1154.54</v>
      </c>
      <c r="H12" s="129">
        <v>1627.26</v>
      </c>
      <c r="I12" s="129">
        <v>1794.18</v>
      </c>
      <c r="J12" s="129">
        <v>2261.45</v>
      </c>
      <c r="K12" s="129">
        <v>4185.320000000001</v>
      </c>
      <c r="L12" s="129">
        <v>2171.43</v>
      </c>
      <c r="M12" s="129">
        <v>927.4600000000002</v>
      </c>
      <c r="N12" s="130">
        <v>2528.81</v>
      </c>
      <c r="O12" s="117"/>
    </row>
    <row r="13" spans="1:15" s="116" customFormat="1" ht="15.75">
      <c r="A13" s="38" t="s">
        <v>12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31"/>
      <c r="M13" s="131"/>
      <c r="N13" s="132"/>
      <c r="O13" s="117"/>
    </row>
    <row r="14" spans="1:15" s="116" customFormat="1" ht="19.5" customHeight="1">
      <c r="A14" s="39" t="s">
        <v>72</v>
      </c>
      <c r="B14" s="118">
        <v>14309.39</v>
      </c>
      <c r="C14" s="119">
        <v>1142.09</v>
      </c>
      <c r="D14" s="119">
        <v>1908.6399999999999</v>
      </c>
      <c r="E14" s="119">
        <v>211.56000000000003</v>
      </c>
      <c r="F14" s="119">
        <v>1151.8799999999999</v>
      </c>
      <c r="G14" s="119">
        <v>211.14</v>
      </c>
      <c r="H14" s="119">
        <v>1227.95</v>
      </c>
      <c r="I14" s="119">
        <v>291.18</v>
      </c>
      <c r="J14" s="119">
        <v>1823.6099999999997</v>
      </c>
      <c r="K14" s="119">
        <v>2988.7200000000003</v>
      </c>
      <c r="L14" s="119">
        <v>986.9</v>
      </c>
      <c r="M14" s="119">
        <v>372.05000000000007</v>
      </c>
      <c r="N14" s="120">
        <v>1993.6699999999998</v>
      </c>
      <c r="O14" s="117"/>
    </row>
    <row r="15" spans="1:15" s="116" customFormat="1" ht="22.5" customHeight="1" thickBot="1">
      <c r="A15" s="41" t="s">
        <v>86</v>
      </c>
      <c r="B15" s="133">
        <v>11188.18</v>
      </c>
      <c r="C15" s="134">
        <v>748.55</v>
      </c>
      <c r="D15" s="134">
        <v>1389.07</v>
      </c>
      <c r="E15" s="134">
        <v>564.4300000000001</v>
      </c>
      <c r="F15" s="134">
        <v>1730.9</v>
      </c>
      <c r="G15" s="134">
        <v>943.4</v>
      </c>
      <c r="H15" s="134">
        <v>399.31</v>
      </c>
      <c r="I15" s="134">
        <v>1503</v>
      </c>
      <c r="J15" s="134">
        <v>437.84000000000003</v>
      </c>
      <c r="K15" s="134">
        <v>1196.6000000000001</v>
      </c>
      <c r="L15" s="134">
        <v>1184.53</v>
      </c>
      <c r="M15" s="134">
        <v>555.4100000000001</v>
      </c>
      <c r="N15" s="135">
        <v>535.1400000000001</v>
      </c>
      <c r="O15" s="117"/>
    </row>
    <row r="16" spans="1:15" s="116" customFormat="1" ht="22.5" customHeight="1">
      <c r="A16" s="21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17"/>
    </row>
    <row r="17" spans="1:14" ht="20.25" customHeight="1">
      <c r="A17" s="150" t="s">
        <v>91</v>
      </c>
      <c r="B17" s="150"/>
      <c r="C17" s="150"/>
      <c r="D17" s="150"/>
      <c r="E17" s="150"/>
      <c r="F17" s="150"/>
      <c r="G17" s="4"/>
      <c r="H17" s="4"/>
      <c r="I17" s="4"/>
      <c r="J17" s="4"/>
      <c r="K17" s="4"/>
      <c r="L17" s="4"/>
      <c r="M17" s="4"/>
      <c r="N17" s="4"/>
    </row>
    <row r="18" spans="1:14" s="116" customFormat="1" ht="18.75" customHeight="1">
      <c r="A18" s="158" t="s">
        <v>89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2:14" ht="12.75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1" ht="12.75">
      <c r="A21" s="136"/>
    </row>
    <row r="22" spans="7:14" ht="14.25">
      <c r="G22" s="142"/>
      <c r="H22" s="142"/>
      <c r="I22" s="142"/>
      <c r="J22" s="142"/>
      <c r="K22" s="142"/>
      <c r="L22" s="142"/>
      <c r="M22" s="142"/>
      <c r="N22" s="142"/>
    </row>
    <row r="23" spans="2:8" ht="14.25">
      <c r="B23" s="142"/>
      <c r="C23" s="142"/>
      <c r="D23" s="142"/>
      <c r="E23" s="142"/>
      <c r="F23" s="142"/>
      <c r="G23" s="143"/>
      <c r="H23" s="143"/>
    </row>
    <row r="24" spans="6:8" ht="12.75">
      <c r="F24" s="143"/>
      <c r="G24" s="143"/>
      <c r="H24" s="143"/>
    </row>
    <row r="25" ht="12.75">
      <c r="F25" s="143"/>
    </row>
    <row r="27" spans="12:14" ht="12.75">
      <c r="L27" s="137"/>
      <c r="M27" s="137"/>
      <c r="N27" s="137"/>
    </row>
    <row r="28" spans="12:14" ht="12.75">
      <c r="L28" s="138"/>
      <c r="M28" s="138"/>
      <c r="N28" s="138"/>
    </row>
    <row r="29" spans="12:14" ht="12.75">
      <c r="L29" s="137"/>
      <c r="M29" s="137"/>
      <c r="N29" s="137"/>
    </row>
    <row r="51" ht="25.5" customHeight="1">
      <c r="A51" s="4"/>
    </row>
    <row r="52" ht="12.75" customHeight="1">
      <c r="A52" s="144"/>
    </row>
    <row r="53" ht="12.75" customHeight="1">
      <c r="A53" s="145"/>
    </row>
    <row r="54" ht="12.75" customHeight="1">
      <c r="A54" s="145"/>
    </row>
    <row r="55" ht="12.75" customHeight="1">
      <c r="A55" s="145"/>
    </row>
    <row r="56" ht="12.75" customHeight="1">
      <c r="A56" s="145"/>
    </row>
    <row r="57" ht="12.75" customHeight="1">
      <c r="A57" s="145"/>
    </row>
    <row r="58" ht="12.75" customHeight="1">
      <c r="A58" s="145"/>
    </row>
    <row r="59" ht="12.75" customHeight="1">
      <c r="A59" s="145"/>
    </row>
    <row r="60" ht="12.75" customHeight="1">
      <c r="A60" s="145"/>
    </row>
    <row r="61" ht="12.75" customHeight="1">
      <c r="A61" s="145"/>
    </row>
    <row r="62" ht="12.75" customHeight="1">
      <c r="A62" s="145"/>
    </row>
    <row r="63" ht="12.75" customHeight="1">
      <c r="A63" s="145"/>
    </row>
    <row r="64" ht="12.75" customHeight="1">
      <c r="A64" s="145"/>
    </row>
    <row r="65" ht="12.75" customHeight="1">
      <c r="A65" s="145"/>
    </row>
    <row r="66" ht="12.75" customHeight="1">
      <c r="A66" s="145"/>
    </row>
    <row r="67" ht="12.75" customHeight="1">
      <c r="A67" s="145"/>
    </row>
    <row r="68" ht="12.75" customHeight="1">
      <c r="A68" s="145"/>
    </row>
    <row r="69" ht="12.75" customHeight="1">
      <c r="A69" s="145"/>
    </row>
    <row r="70" ht="12.75" customHeight="1">
      <c r="A70" s="146"/>
    </row>
    <row r="71" ht="12.75" customHeight="1">
      <c r="A71" s="146"/>
    </row>
    <row r="72" ht="12.75" customHeight="1">
      <c r="A72" s="146"/>
    </row>
    <row r="73" spans="1:14" s="139" customFormat="1" ht="12.75" customHeight="1">
      <c r="A73" s="14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2" ht="44.25" customHeight="1">
      <c r="A74" s="147"/>
      <c r="B74" s="139"/>
    </row>
    <row r="75" spans="1:14" s="139" customFormat="1" ht="12.75" customHeight="1">
      <c r="A75" s="14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2" ht="30.75" customHeight="1">
      <c r="A76" s="144"/>
      <c r="B76" s="139"/>
    </row>
    <row r="77" ht="12.75">
      <c r="A77" s="146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2023-04-19T11:53:40Z</cp:lastPrinted>
  <dcterms:created xsi:type="dcterms:W3CDTF">2015-04-24T09:04:58Z</dcterms:created>
  <dcterms:modified xsi:type="dcterms:W3CDTF">2023-04-19T11:56:08Z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