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eng " sheetId="2" r:id="rId2"/>
  </sheets>
  <definedNames>
    <definedName name="_xlnm.Print_Area" localSheetId="1">'sdp 2023 lunar eng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<sst xmlns="http://schemas.openxmlformats.org/spreadsheetml/2006/main" count="107" uniqueCount="94">
  <si>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</si>
  <si>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</si>
  <si>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</si>
  <si>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</si>
  <si>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</si>
  <si>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</si>
  <si>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</si>
  <si>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</si>
  <si>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</si>
  <si>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</si>
  <si>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</si>
  <si>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</si>
  <si>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</si>
  <si>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</si>
  <si>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</si>
  <si>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</si>
  <si>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</si>
  <si>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</si>
  <si>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</si>
  <si>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</si>
  <si>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</si>
  <si>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</si>
  <si>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</si>
  <si>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</si>
  <si>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</si>
  <si>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</si>
  <si>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</si>
  <si>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</si>
  <si>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</si>
  <si>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</si>
  <si>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</si>
  <si>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</si>
  <si>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</si>
  <si>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</si>
  <si>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</si>
  <si>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</si>
  <si>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</si>
  <si>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</si>
  <si>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</si>
  <si>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</si>
  <si>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</si>
  <si>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</si>
  <si>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</si>
  <si>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</si>
  <si>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</si>
  <si>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</si>
  <si>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</si>
  <si>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</si>
  <si>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</si>
  <si>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</si>
  <si>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</si>
  <si>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</si>
  <si>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</si>
  <si>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</si>
  <si>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</si>
  <si>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</si>
  <si>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</si>
  <si>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</si>
  <si>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</si>
  <si>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</si>
  <si>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</si>
  <si>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</si>
  <si>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</si>
  <si>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</si>
  <si>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</si>
  <si>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</si>
  <si>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</si>
  <si>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</si>
  <si>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</si>
  <si>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</si>
  <si>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</si>
  <si>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</si>
  <si>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</si>
  <si>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</si>
  <si>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</si>
  <si>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</si>
  <si>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</si>
  <si>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</si>
  <si>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</si>
  <si>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</si>
  <si>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</si>
  <si>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</si>
  <si>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</si>
  <si>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</si>
  <si>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</si>
  <si>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</si>
  <si>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</si>
  <si>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</si>
  <si>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</si>
  <si>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</si>
  <si>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Government public debt service*)</t>
  </si>
  <si>
    <t xml:space="preserve">Lei mil. </t>
  </si>
  <si>
    <t>**) average exchange rate Ron/Eur for 2023, according to CNSP- August 2023</t>
  </si>
  <si>
    <r>
      <t xml:space="preserve">*) according with NBR data regarding the transactions </t>
    </r>
    <r>
      <rPr>
        <b/>
        <i/>
        <sz val="12"/>
        <rFont val="Arial"/>
        <family val="2"/>
      </rPr>
      <t>based on creditor's residency</t>
    </r>
    <r>
      <rPr>
        <i/>
        <sz val="12"/>
        <rFont val="Arial"/>
        <family val="2"/>
      </rPr>
      <t xml:space="preserve"> for period between September - December 2023, projection on debt contracted at the end of August 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</si>
</sst>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6" fillId="35" borderId="20" xfId="0" applyNumberFormat="1" applyFont="1" applyFill="1" applyBorder="1" applyAlignment="1">
      <alignment horizontal="center" vertical="center" wrapText="1"/>
    </xf>
    <xf numFmtId="0" fontId="6" fillId="35" borderId="21" xfId="0" applyNumberFormat="1" applyFont="1" applyFill="1" applyBorder="1" applyAlignment="1">
      <alignment horizontal="center" vertical="center" wrapText="1"/>
    </xf>
    <xf numFmtId="186" fontId="6" fillId="35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left" vertical="top" wrapText="1"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Fill="1" applyBorder="1" applyAlignment="1">
      <alignment/>
    </xf>
    <xf numFmtId="178" fontId="6" fillId="0" borderId="24" xfId="0" applyNumberFormat="1" applyFont="1" applyBorder="1" applyAlignment="1">
      <alignment/>
    </xf>
    <xf numFmtId="0" fontId="6" fillId="33" borderId="25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7" xfId="0" applyNumberFormat="1" applyFont="1" applyBorder="1" applyAlignment="1">
      <alignment horizontal="left" vertical="top" wrapText="1"/>
    </xf>
    <xf numFmtId="0" fontId="4" fillId="33" borderId="27" xfId="0" applyNumberFormat="1" applyFont="1" applyFill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9" xfId="0" applyNumberFormat="1" applyFont="1" applyFill="1" applyBorder="1" applyAlignment="1">
      <alignment horizontal="left" vertical="center" wrapText="1"/>
    </xf>
    <xf numFmtId="178" fontId="6" fillId="0" borderId="3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left" vertical="center" wrapText="1"/>
    </xf>
    <xf numFmtId="178" fontId="9" fillId="0" borderId="21" xfId="0" applyNumberFormat="1" applyFont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horizontal="left" vertical="top" wrapText="1"/>
    </xf>
    <xf numFmtId="0" fontId="9" fillId="33" borderId="20" xfId="0" applyNumberFormat="1" applyFont="1" applyFill="1" applyBorder="1" applyAlignment="1">
      <alignment horizontal="left" vertical="top" wrapText="1"/>
    </xf>
    <xf numFmtId="178" fontId="9" fillId="33" borderId="31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2" xfId="0" applyNumberFormat="1" applyFont="1" applyFill="1" applyBorder="1" applyAlignment="1">
      <alignment horizontal="left" vertical="center" wrapText="1"/>
    </xf>
    <xf numFmtId="178" fontId="6" fillId="0" borderId="32" xfId="0" applyNumberFormat="1" applyFont="1" applyBorder="1" applyAlignment="1">
      <alignment/>
    </xf>
    <xf numFmtId="178" fontId="61" fillId="0" borderId="24" xfId="0" applyNumberFormat="1" applyFont="1" applyFill="1" applyBorder="1" applyAlignment="1">
      <alignment/>
    </xf>
    <xf numFmtId="178" fontId="6" fillId="36" borderId="24" xfId="0" applyNumberFormat="1" applyFont="1" applyFill="1" applyBorder="1" applyAlignment="1">
      <alignment/>
    </xf>
    <xf numFmtId="178" fontId="9" fillId="0" borderId="30" xfId="0" applyNumberFormat="1" applyFont="1" applyBorder="1" applyAlignment="1">
      <alignment/>
    </xf>
    <xf numFmtId="178" fontId="10" fillId="0" borderId="21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3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1" xfId="0" applyNumberFormat="1" applyFont="1" applyFill="1" applyBorder="1" applyAlignment="1">
      <alignment horizontal="center" vertical="center" wrapText="1"/>
    </xf>
    <xf numFmtId="186" fontId="6" fillId="35" borderId="31" xfId="0" applyNumberFormat="1" applyFont="1" applyFill="1" applyBorder="1" applyAlignment="1">
      <alignment horizontal="center" vertical="center" wrapText="1"/>
    </xf>
    <xf numFmtId="186" fontId="6" fillId="35" borderId="34" xfId="0" applyNumberFormat="1" applyFont="1" applyFill="1" applyBorder="1" applyAlignment="1">
      <alignment horizontal="center" vertical="center" wrapText="1"/>
    </xf>
    <xf numFmtId="178" fontId="6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33" borderId="37" xfId="0" applyNumberFormat="1" applyFont="1" applyFill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6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6" xfId="0" applyNumberFormat="1" applyFont="1" applyFill="1" applyBorder="1" applyAlignment="1">
      <alignment/>
    </xf>
    <xf numFmtId="178" fontId="4" fillId="0" borderId="39" xfId="0" applyNumberFormat="1" applyFont="1" applyBorder="1" applyAlignment="1">
      <alignment/>
    </xf>
    <xf numFmtId="178" fontId="4" fillId="0" borderId="40" xfId="0" applyNumberFormat="1" applyFont="1" applyBorder="1" applyAlignment="1">
      <alignment/>
    </xf>
    <xf numFmtId="178" fontId="6" fillId="0" borderId="41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178" fontId="9" fillId="0" borderId="41" xfId="0" applyNumberFormat="1" applyFont="1" applyFill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/>
    </xf>
    <xf numFmtId="178" fontId="60" fillId="0" borderId="15" xfId="0" applyNumberFormat="1" applyFont="1" applyFill="1" applyBorder="1" applyAlignment="1">
      <alignment/>
    </xf>
    <xf numFmtId="178" fontId="60" fillId="0" borderId="36" xfId="0" applyNumberFormat="1" applyFont="1" applyFill="1" applyBorder="1" applyAlignment="1">
      <alignment/>
    </xf>
    <xf numFmtId="178" fontId="9" fillId="33" borderId="41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6" fillId="0" borderId="43" xfId="0" applyNumberFormat="1" applyFont="1" applyBorder="1" applyAlignment="1">
      <alignment/>
    </xf>
    <xf numFmtId="178" fontId="9" fillId="0" borderId="21" xfId="0" applyNumberFormat="1" applyFont="1" applyBorder="1" applyAlignment="1">
      <alignment/>
    </xf>
    <xf numFmtId="178" fontId="10" fillId="0" borderId="41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4" fontId="11" fillId="0" borderId="34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34" xfId="0" applyNumberFormat="1" applyFont="1" applyFill="1" applyBorder="1" applyAlignment="1">
      <alignment/>
    </xf>
    <xf numFmtId="4" fontId="11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 horizontal="right" vertical="center"/>
    </xf>
    <xf numFmtId="4" fontId="11" fillId="0" borderId="48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11" fillId="0" borderId="49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" fontId="7" fillId="0" borderId="44" xfId="0" applyNumberFormat="1" applyFont="1" applyFill="1" applyBorder="1" applyAlignment="1">
      <alignment vertical="center"/>
    </xf>
    <xf numFmtId="4" fontId="7" fillId="0" borderId="45" xfId="0" applyNumberFormat="1" applyFont="1" applyFill="1" applyBorder="1" applyAlignment="1">
      <alignment vertical="center"/>
    </xf>
    <xf numFmtId="4" fontId="7" fillId="0" borderId="48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11" fillId="0" borderId="49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4" fontId="11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1" fillId="0" borderId="47" xfId="0" applyNumberFormat="1" applyFont="1" applyFill="1" applyBorder="1" applyAlignment="1">
      <alignment/>
    </xf>
    <xf numFmtId="4" fontId="11" fillId="0" borderId="52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11" fillId="0" borderId="47" xfId="0" applyNumberFormat="1" applyFont="1" applyFill="1" applyBorder="1" applyAlignment="1">
      <alignment/>
    </xf>
    <xf numFmtId="4" fontId="11" fillId="0" borderId="52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2324705"/>
        <c:axId val="1160298"/>
      </c:barChart>
      <c:catAx>
        <c:axId val="5232470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At val="0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4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3:14" ht="12.75">
      <c r="C2" s="1"/>
      <c r="D2" s="9"/>
      <c r="J2" s="1"/>
      <c r="K2" s="9"/>
      <c r="N2" s="76" t="s">
        <v>1</v>
      </c>
    </row>
    <row r="3" spans="1:14" s="6" customFormat="1" ht="45.75" customHeight="1">
      <c r="A3" s="40" t="s">
        <v>2</v>
      </c>
      <c r="B3" s="41" t="s">
        <v>3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77" t="s">
        <v>4</v>
      </c>
      <c r="J3" s="77" t="s">
        <v>5</v>
      </c>
      <c r="K3" s="77" t="s">
        <v>6</v>
      </c>
      <c r="L3" s="77" t="s">
        <v>7</v>
      </c>
      <c r="M3" s="78" t="s">
        <v>8</v>
      </c>
      <c r="N3" s="79" t="s">
        <v>9</v>
      </c>
    </row>
    <row r="4" spans="1:14" s="6" customFormat="1" ht="48.75" customHeight="1">
      <c r="A4" s="43" t="s">
        <v>10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 t="shared" si="0"/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80" t="e">
        <f t="shared" si="0"/>
        <v>#REF!</v>
      </c>
      <c r="N4" s="81" t="e">
        <f t="shared" si="0"/>
        <v>#REF!</v>
      </c>
    </row>
    <row r="5" spans="1:14" s="6" customFormat="1" ht="15">
      <c r="A5" s="47" t="s">
        <v>11</v>
      </c>
      <c r="B5" s="10" t="e">
        <f aca="true" t="shared" si="1" ref="B5:N5">B27+B24</f>
        <v>#REF!</v>
      </c>
      <c r="C5" s="10" t="e">
        <f t="shared" si="1"/>
        <v>#REF!</v>
      </c>
      <c r="D5" s="10" t="e">
        <f t="shared" si="1"/>
        <v>#REF!</v>
      </c>
      <c r="E5" s="10" t="e">
        <f t="shared" si="1"/>
        <v>#REF!</v>
      </c>
      <c r="F5" s="10" t="e">
        <f t="shared" si="1"/>
        <v>#REF!</v>
      </c>
      <c r="G5" s="10" t="e">
        <f t="shared" si="1"/>
        <v>#REF!</v>
      </c>
      <c r="H5" s="10" t="e">
        <f t="shared" si="1"/>
        <v>#REF!</v>
      </c>
      <c r="I5" s="10" t="e">
        <f t="shared" si="1"/>
        <v>#REF!</v>
      </c>
      <c r="J5" s="10" t="e">
        <f t="shared" si="1"/>
        <v>#REF!</v>
      </c>
      <c r="K5" s="10" t="e">
        <f t="shared" si="1"/>
        <v>#REF!</v>
      </c>
      <c r="L5" s="10" t="e">
        <f t="shared" si="1"/>
        <v>#REF!</v>
      </c>
      <c r="M5" s="82" t="e">
        <f t="shared" si="1"/>
        <v>#REF!</v>
      </c>
      <c r="N5" s="83" t="e">
        <f t="shared" si="1"/>
        <v>#REF!</v>
      </c>
    </row>
    <row r="6" spans="1:14" s="6" customFormat="1" ht="15">
      <c r="A6" s="48" t="s">
        <v>12</v>
      </c>
      <c r="B6" s="11"/>
      <c r="C6" s="12"/>
      <c r="D6" s="12"/>
      <c r="E6" s="49"/>
      <c r="F6" s="12"/>
      <c r="G6" s="12"/>
      <c r="H6" s="12"/>
      <c r="I6" s="12"/>
      <c r="J6" s="12"/>
      <c r="K6" s="12"/>
      <c r="L6" s="12"/>
      <c r="M6" s="84"/>
      <c r="N6" s="85"/>
    </row>
    <row r="7" spans="1:14" s="6" customFormat="1" ht="14.25">
      <c r="A7" s="50" t="s">
        <v>13</v>
      </c>
      <c r="B7" s="11" t="e">
        <f aca="true" t="shared" si="2" ref="B7:N7">B19+B30*B14</f>
        <v>#REF!</v>
      </c>
      <c r="C7" s="11" t="e">
        <f t="shared" si="2"/>
        <v>#REF!</v>
      </c>
      <c r="D7" s="11" t="e">
        <f t="shared" si="2"/>
        <v>#REF!</v>
      </c>
      <c r="E7" s="11" t="e">
        <f t="shared" si="2"/>
        <v>#REF!</v>
      </c>
      <c r="F7" s="11" t="e">
        <f t="shared" si="2"/>
        <v>#REF!</v>
      </c>
      <c r="G7" s="11" t="e">
        <f t="shared" si="2"/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84" t="e">
        <f t="shared" si="2"/>
        <v>#REF!</v>
      </c>
      <c r="N7" s="85" t="e">
        <f t="shared" si="2"/>
        <v>#REF!</v>
      </c>
    </row>
    <row r="8" spans="1:14" s="6" customFormat="1" ht="14.25">
      <c r="A8" s="51" t="s">
        <v>14</v>
      </c>
      <c r="B8" s="13" t="e">
        <f aca="true" t="shared" si="3" ref="B8:N8">B7/B14</f>
        <v>#REF!</v>
      </c>
      <c r="C8" s="13" t="e">
        <f t="shared" si="3"/>
        <v>#REF!</v>
      </c>
      <c r="D8" s="13" t="e">
        <f t="shared" si="3"/>
        <v>#REF!</v>
      </c>
      <c r="E8" s="13" t="e">
        <f t="shared" si="3"/>
        <v>#REF!</v>
      </c>
      <c r="F8" s="13" t="e">
        <f t="shared" si="3"/>
        <v>#REF!</v>
      </c>
      <c r="G8" s="13" t="e">
        <f t="shared" si="3"/>
        <v>#REF!</v>
      </c>
      <c r="H8" s="13" t="e">
        <f t="shared" si="3"/>
        <v>#REF!</v>
      </c>
      <c r="I8" s="13" t="e">
        <f t="shared" si="3"/>
        <v>#REF!</v>
      </c>
      <c r="J8" s="13" t="e">
        <f t="shared" si="3"/>
        <v>#REF!</v>
      </c>
      <c r="K8" s="13" t="e">
        <f t="shared" si="3"/>
        <v>#REF!</v>
      </c>
      <c r="L8" s="13" t="e">
        <f t="shared" si="3"/>
        <v>#REF!</v>
      </c>
      <c r="M8" s="86" t="e">
        <f t="shared" si="3"/>
        <v>#REF!</v>
      </c>
      <c r="N8" s="87" t="e">
        <f t="shared" si="3"/>
        <v>#REF!</v>
      </c>
    </row>
    <row r="9" spans="1:14" s="6" customFormat="1" ht="14.25">
      <c r="A9" s="50" t="s">
        <v>15</v>
      </c>
      <c r="B9" s="11" t="e">
        <f aca="true" t="shared" si="4" ref="B9:N9">B20+B31*B14</f>
        <v>#REF!</v>
      </c>
      <c r="C9" s="11" t="e">
        <f t="shared" si="4"/>
        <v>#REF!</v>
      </c>
      <c r="D9" s="11" t="e">
        <f t="shared" si="4"/>
        <v>#REF!</v>
      </c>
      <c r="E9" s="11" t="e">
        <f t="shared" si="4"/>
        <v>#REF!</v>
      </c>
      <c r="F9" s="11" t="e">
        <f t="shared" si="4"/>
        <v>#REF!</v>
      </c>
      <c r="G9" s="11" t="e">
        <f t="shared" si="4"/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84" t="e">
        <f t="shared" si="4"/>
        <v>#REF!</v>
      </c>
      <c r="N9" s="85" t="e">
        <f t="shared" si="4"/>
        <v>#REF!</v>
      </c>
    </row>
    <row r="10" spans="1:14" s="6" customFormat="1" ht="14.25">
      <c r="A10" s="51" t="s">
        <v>14</v>
      </c>
      <c r="B10" s="13" t="e">
        <f aca="true" t="shared" si="5" ref="B10:N10">B9/B14</f>
        <v>#REF!</v>
      </c>
      <c r="C10" s="13" t="e">
        <f t="shared" si="5"/>
        <v>#REF!</v>
      </c>
      <c r="D10" s="13" t="e">
        <f t="shared" si="5"/>
        <v>#REF!</v>
      </c>
      <c r="E10" s="13" t="e">
        <f t="shared" si="5"/>
        <v>#REF!</v>
      </c>
      <c r="F10" s="13" t="e">
        <f t="shared" si="5"/>
        <v>#REF!</v>
      </c>
      <c r="G10" s="13" t="e">
        <f t="shared" si="5"/>
        <v>#REF!</v>
      </c>
      <c r="H10" s="13" t="e">
        <f t="shared" si="5"/>
        <v>#REF!</v>
      </c>
      <c r="I10" s="13" t="e">
        <f t="shared" si="5"/>
        <v>#REF!</v>
      </c>
      <c r="J10" s="13" t="e">
        <f t="shared" si="5"/>
        <v>#REF!</v>
      </c>
      <c r="K10" s="13" t="e">
        <f t="shared" si="5"/>
        <v>#REF!</v>
      </c>
      <c r="L10" s="13" t="e">
        <f t="shared" si="5"/>
        <v>#REF!</v>
      </c>
      <c r="M10" s="86" t="e">
        <f t="shared" si="5"/>
        <v>#REF!</v>
      </c>
      <c r="N10" s="87" t="e">
        <f t="shared" si="5"/>
        <v>#REF!</v>
      </c>
    </row>
    <row r="11" spans="1:14" s="6" customFormat="1" ht="15">
      <c r="A11" s="48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4"/>
      <c r="N11" s="85"/>
    </row>
    <row r="12" spans="1:14" s="6" customFormat="1" ht="28.5">
      <c r="A12" s="52" t="s">
        <v>16</v>
      </c>
      <c r="B12" s="11" t="e">
        <f>B22+B33*B14</f>
        <v>#REF!</v>
      </c>
      <c r="C12" s="11" t="e">
        <f aca="true" t="shared" si="6" ref="C12:N12">C22+C33*C14</f>
        <v>#REF!</v>
      </c>
      <c r="D12" s="11" t="e">
        <f t="shared" si="6"/>
        <v>#REF!</v>
      </c>
      <c r="E12" s="11" t="e">
        <f t="shared" si="6"/>
        <v>#REF!</v>
      </c>
      <c r="F12" s="11" t="e">
        <f t="shared" si="6"/>
        <v>#REF!</v>
      </c>
      <c r="G12" s="11" t="e">
        <f t="shared" si="6"/>
        <v>#REF!</v>
      </c>
      <c r="H12" s="11" t="e">
        <f t="shared" si="6"/>
        <v>#REF!</v>
      </c>
      <c r="I12" s="11" t="e">
        <f t="shared" si="6"/>
        <v>#REF!</v>
      </c>
      <c r="J12" s="11" t="e">
        <f t="shared" si="6"/>
        <v>#REF!</v>
      </c>
      <c r="K12" s="11" t="e">
        <f t="shared" si="6"/>
        <v>#REF!</v>
      </c>
      <c r="L12" s="11" t="e">
        <f t="shared" si="6"/>
        <v>#REF!</v>
      </c>
      <c r="M12" s="84" t="e">
        <f t="shared" si="6"/>
        <v>#REF!</v>
      </c>
      <c r="N12" s="85" t="e">
        <f t="shared" si="6"/>
        <v>#REF!</v>
      </c>
    </row>
    <row r="13" spans="1:14" s="6" customFormat="1" ht="28.5">
      <c r="A13" s="53" t="s">
        <v>17</v>
      </c>
      <c r="B13" s="14" t="e">
        <f>B23+B34*B14</f>
        <v>#REF!</v>
      </c>
      <c r="C13" s="14" t="e">
        <f>C23+C34*C14</f>
        <v>#REF!</v>
      </c>
      <c r="D13" s="14" t="e">
        <f aca="true" t="shared" si="7" ref="D13:N13">D23+D34*D14</f>
        <v>#REF!</v>
      </c>
      <c r="E13" s="14" t="e">
        <f t="shared" si="7"/>
        <v>#REF!</v>
      </c>
      <c r="F13" s="14" t="e">
        <f t="shared" si="7"/>
        <v>#REF!</v>
      </c>
      <c r="G13" s="14" t="e">
        <f t="shared" si="7"/>
        <v>#REF!</v>
      </c>
      <c r="H13" s="14" t="e">
        <f t="shared" si="7"/>
        <v>#REF!</v>
      </c>
      <c r="I13" s="14" t="e">
        <f t="shared" si="7"/>
        <v>#REF!</v>
      </c>
      <c r="J13" s="14" t="e">
        <f t="shared" si="7"/>
        <v>#REF!</v>
      </c>
      <c r="K13" s="14" t="e">
        <f t="shared" si="7"/>
        <v>#REF!</v>
      </c>
      <c r="L13" s="14" t="e">
        <f t="shared" si="7"/>
        <v>#REF!</v>
      </c>
      <c r="M13" s="88" t="e">
        <f t="shared" si="7"/>
        <v>#REF!</v>
      </c>
      <c r="N13" s="89" t="e">
        <f t="shared" si="7"/>
        <v>#REF!</v>
      </c>
    </row>
    <row r="14" spans="1:14" s="2" customFormat="1" ht="17.25" customHeight="1">
      <c r="A14" s="54" t="s">
        <v>18</v>
      </c>
      <c r="B14" s="39">
        <v>4.46</v>
      </c>
      <c r="C14" s="39">
        <v>4.46</v>
      </c>
      <c r="D14" s="39">
        <v>4.46</v>
      </c>
      <c r="E14" s="39">
        <v>4.46</v>
      </c>
      <c r="F14" s="39">
        <v>4.46</v>
      </c>
      <c r="G14" s="39">
        <v>4.46</v>
      </c>
      <c r="H14" s="39">
        <v>4.46</v>
      </c>
      <c r="I14" s="39">
        <v>4.48</v>
      </c>
      <c r="J14" s="39">
        <v>4.48</v>
      </c>
      <c r="K14" s="39">
        <v>4.48</v>
      </c>
      <c r="L14" s="39">
        <v>4.48</v>
      </c>
      <c r="M14" s="39">
        <v>4.48</v>
      </c>
      <c r="N14" s="39">
        <v>4.48</v>
      </c>
    </row>
    <row r="15" s="6" customFormat="1" ht="14.25"/>
    <row r="16" spans="1:14" s="6" customFormat="1" ht="31.5">
      <c r="A16" s="55" t="s">
        <v>19</v>
      </c>
      <c r="B16" s="56" t="e">
        <f>SUM(B19,B20)</f>
        <v>#REF!</v>
      </c>
      <c r="C16" s="57" t="e">
        <f aca="true" t="shared" si="8" ref="C16:N16">C19+C20</f>
        <v>#REF!</v>
      </c>
      <c r="D16" s="57" t="e">
        <f t="shared" si="8"/>
        <v>#REF!</v>
      </c>
      <c r="E16" s="57" t="e">
        <f t="shared" si="8"/>
        <v>#REF!</v>
      </c>
      <c r="F16" s="57" t="e">
        <f t="shared" si="8"/>
        <v>#REF!</v>
      </c>
      <c r="G16" s="57" t="e">
        <f t="shared" si="8"/>
        <v>#REF!</v>
      </c>
      <c r="H16" s="57" t="e">
        <f t="shared" si="8"/>
        <v>#REF!</v>
      </c>
      <c r="I16" s="57" t="e">
        <f t="shared" si="8"/>
        <v>#REF!</v>
      </c>
      <c r="J16" s="57" t="e">
        <f t="shared" si="8"/>
        <v>#REF!</v>
      </c>
      <c r="K16" s="57" t="e">
        <f t="shared" si="8"/>
        <v>#REF!</v>
      </c>
      <c r="L16" s="57" t="e">
        <f t="shared" si="8"/>
        <v>#REF!</v>
      </c>
      <c r="M16" s="90" t="e">
        <f t="shared" si="8"/>
        <v>#REF!</v>
      </c>
      <c r="N16" s="91" t="e">
        <f t="shared" si="8"/>
        <v>#REF!</v>
      </c>
    </row>
    <row r="17" spans="1:15" s="7" customFormat="1" ht="33.75" customHeight="1">
      <c r="A17" s="58" t="s">
        <v>20</v>
      </c>
      <c r="B17" s="59" t="e">
        <f>SUM(C17:N17)</f>
        <v>#REF!</v>
      </c>
      <c r="C17" s="60" t="e">
        <f>#REF!</f>
        <v>#REF!</v>
      </c>
      <c r="D17" s="60" t="e">
        <f>#REF!</f>
        <v>#REF!</v>
      </c>
      <c r="E17" s="60" t="e">
        <f>#REF!</f>
        <v>#REF!</v>
      </c>
      <c r="F17" s="60" t="e">
        <f>#REF!</f>
        <v>#REF!</v>
      </c>
      <c r="G17" s="60" t="e">
        <f>#REF!</f>
        <v>#REF!</v>
      </c>
      <c r="H17" s="60" t="e">
        <f>#REF!</f>
        <v>#REF!</v>
      </c>
      <c r="I17" s="60" t="e">
        <f>#REF!</f>
        <v>#REF!</v>
      </c>
      <c r="J17" s="60" t="e">
        <f>#REF!</f>
        <v>#REF!</v>
      </c>
      <c r="K17" s="60" t="e">
        <f>#REF!</f>
        <v>#REF!</v>
      </c>
      <c r="L17" s="60" t="e">
        <f>#REF!</f>
        <v>#REF!</v>
      </c>
      <c r="M17" s="92" t="e">
        <f>#REF!</f>
        <v>#REF!</v>
      </c>
      <c r="N17" s="93" t="e">
        <f>#REF!</f>
        <v>#REF!</v>
      </c>
      <c r="O17" s="21"/>
    </row>
    <row r="18" spans="1:14" s="6" customFormat="1" ht="15">
      <c r="A18" s="48" t="s">
        <v>12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2"/>
      <c r="N18" s="94"/>
    </row>
    <row r="19" spans="1:14" s="6" customFormat="1" ht="14.25">
      <c r="A19" s="50" t="s">
        <v>13</v>
      </c>
      <c r="B19" s="11" t="e">
        <f>SUM(C19:N19)</f>
        <v>#REF!</v>
      </c>
      <c r="C19" s="61" t="e">
        <f>#REF!</f>
        <v>#REF!</v>
      </c>
      <c r="D19" s="61" t="e">
        <f>#REF!</f>
        <v>#REF!</v>
      </c>
      <c r="E19" s="61" t="e">
        <f>#REF!</f>
        <v>#REF!</v>
      </c>
      <c r="F19" s="61" t="e">
        <f>#REF!</f>
        <v>#REF!</v>
      </c>
      <c r="G19" s="61" t="e">
        <f>#REF!</f>
        <v>#REF!</v>
      </c>
      <c r="H19" s="61" t="e">
        <f>#REF!</f>
        <v>#REF!</v>
      </c>
      <c r="I19" s="61" t="e">
        <f>#REF!</f>
        <v>#REF!</v>
      </c>
      <c r="J19" s="61" t="e">
        <f>#REF!</f>
        <v>#REF!</v>
      </c>
      <c r="K19" s="61" t="e">
        <f>#REF!</f>
        <v>#REF!</v>
      </c>
      <c r="L19" s="61" t="e">
        <f>#REF!</f>
        <v>#REF!</v>
      </c>
      <c r="M19" s="95" t="e">
        <f>#REF!</f>
        <v>#REF!</v>
      </c>
      <c r="N19" s="96" t="e">
        <f>#REF!</f>
        <v>#REF!</v>
      </c>
    </row>
    <row r="20" spans="1:14" s="6" customFormat="1" ht="15">
      <c r="A20" s="62" t="s">
        <v>15</v>
      </c>
      <c r="B20" s="11" t="e">
        <f>SUM(C20:N20)</f>
        <v>#REF!</v>
      </c>
      <c r="C20" s="61" t="e">
        <f>#REF!</f>
        <v>#REF!</v>
      </c>
      <c r="D20" s="61" t="e">
        <f>#REF!</f>
        <v>#REF!</v>
      </c>
      <c r="E20" s="61" t="e">
        <f>#REF!</f>
        <v>#REF!</v>
      </c>
      <c r="F20" s="61" t="e">
        <f>#REF!</f>
        <v>#REF!</v>
      </c>
      <c r="G20" s="61" t="e">
        <f>#REF!</f>
        <v>#REF!</v>
      </c>
      <c r="H20" s="61" t="e">
        <f>#REF!</f>
        <v>#REF!</v>
      </c>
      <c r="I20" s="61" t="e">
        <f>#REF!</f>
        <v>#REF!</v>
      </c>
      <c r="J20" s="61" t="e">
        <f>#REF!</f>
        <v>#REF!</v>
      </c>
      <c r="K20" s="61" t="e">
        <f>#REF!</f>
        <v>#REF!</v>
      </c>
      <c r="L20" s="61" t="e">
        <f>#REF!</f>
        <v>#REF!</v>
      </c>
      <c r="M20" s="95" t="e">
        <f>#REF!</f>
        <v>#REF!</v>
      </c>
      <c r="N20" s="96" t="e">
        <f>#REF!</f>
        <v>#REF!</v>
      </c>
    </row>
    <row r="21" spans="1:14" s="6" customFormat="1" ht="15">
      <c r="A21" s="48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4"/>
      <c r="N21" s="85"/>
    </row>
    <row r="22" spans="1:14" s="6" customFormat="1" ht="28.5">
      <c r="A22" s="52" t="s">
        <v>21</v>
      </c>
      <c r="B22" s="11" t="e">
        <f>SUM(C22:N22)</f>
        <v>#REF!</v>
      </c>
      <c r="C22" s="12" t="e">
        <f>#REF!+#REF!</f>
        <v>#REF!</v>
      </c>
      <c r="D22" s="12" t="e">
        <f>#REF!+#REF!</f>
        <v>#REF!</v>
      </c>
      <c r="E22" s="12" t="e">
        <f>#REF!+#REF!</f>
        <v>#REF!</v>
      </c>
      <c r="F22" s="12" t="e">
        <f>#REF!+#REF!</f>
        <v>#REF!</v>
      </c>
      <c r="G22" s="12" t="e">
        <f>#REF!+#REF!</f>
        <v>#REF!</v>
      </c>
      <c r="H22" s="12" t="e">
        <f>#REF!+#REF!</f>
        <v>#REF!</v>
      </c>
      <c r="I22" s="12" t="e">
        <f>#REF!+#REF!</f>
        <v>#REF!</v>
      </c>
      <c r="J22" s="12" t="e">
        <f>#REF!+#REF!</f>
        <v>#REF!</v>
      </c>
      <c r="K22" s="12" t="e">
        <f>#REF!+#REF!</f>
        <v>#REF!</v>
      </c>
      <c r="L22" s="12" t="e">
        <f>#REF!+#REF!</f>
        <v>#REF!</v>
      </c>
      <c r="M22" s="84" t="e">
        <f>#REF!+#REF!</f>
        <v>#REF!</v>
      </c>
      <c r="N22" s="85" t="e">
        <f>#REF!+#REF!</f>
        <v>#REF!</v>
      </c>
    </row>
    <row r="23" spans="1:14" s="6" customFormat="1" ht="28.5">
      <c r="A23" s="52" t="s">
        <v>22</v>
      </c>
      <c r="B23" s="11" t="e">
        <f>SUM(C23:N23)</f>
        <v>#REF!</v>
      </c>
      <c r="C23" s="12" t="e">
        <f>#REF!+#REF!</f>
        <v>#REF!</v>
      </c>
      <c r="D23" s="12" t="e">
        <f>#REF!+#REF!</f>
        <v>#REF!</v>
      </c>
      <c r="E23" s="12" t="e">
        <f>#REF!+#REF!</f>
        <v>#REF!</v>
      </c>
      <c r="F23" s="12" t="e">
        <f>#REF!+#REF!</f>
        <v>#REF!</v>
      </c>
      <c r="G23" s="12" t="e">
        <f>#REF!+#REF!</f>
        <v>#REF!</v>
      </c>
      <c r="H23" s="12" t="e">
        <f>#REF!+#REF!</f>
        <v>#REF!</v>
      </c>
      <c r="I23" s="12" t="e">
        <f>#REF!+#REF!</f>
        <v>#REF!</v>
      </c>
      <c r="J23" s="12" t="e">
        <f>#REF!+#REF!</f>
        <v>#REF!</v>
      </c>
      <c r="K23" s="12" t="e">
        <f>#REF!+#REF!</f>
        <v>#REF!</v>
      </c>
      <c r="L23" s="12" t="e">
        <f>#REF!+#REF!</f>
        <v>#REF!</v>
      </c>
      <c r="M23" s="84" t="e">
        <f>#REF!+#REF!</f>
        <v>#REF!</v>
      </c>
      <c r="N23" s="85" t="e">
        <f>#REF!+#REF!</f>
        <v>#REF!</v>
      </c>
    </row>
    <row r="24" spans="1:14" s="6" customFormat="1" ht="28.5">
      <c r="A24" s="63" t="s">
        <v>23</v>
      </c>
      <c r="B24" s="64" t="e">
        <f aca="true" t="shared" si="9" ref="B24:N24">B16/B14</f>
        <v>#REF!</v>
      </c>
      <c r="C24" s="64" t="e">
        <f t="shared" si="9"/>
        <v>#REF!</v>
      </c>
      <c r="D24" s="64" t="e">
        <f t="shared" si="9"/>
        <v>#REF!</v>
      </c>
      <c r="E24" s="64" t="e">
        <f t="shared" si="9"/>
        <v>#REF!</v>
      </c>
      <c r="F24" s="64" t="e">
        <f t="shared" si="9"/>
        <v>#REF!</v>
      </c>
      <c r="G24" s="64" t="e">
        <f t="shared" si="9"/>
        <v>#REF!</v>
      </c>
      <c r="H24" s="64" t="e">
        <f t="shared" si="9"/>
        <v>#REF!</v>
      </c>
      <c r="I24" s="64" t="e">
        <f t="shared" si="9"/>
        <v>#REF!</v>
      </c>
      <c r="J24" s="64" t="e">
        <f t="shared" si="9"/>
        <v>#REF!</v>
      </c>
      <c r="K24" s="64" t="e">
        <f t="shared" si="9"/>
        <v>#REF!</v>
      </c>
      <c r="L24" s="64" t="e">
        <f t="shared" si="9"/>
        <v>#REF!</v>
      </c>
      <c r="M24" s="97" t="e">
        <f t="shared" si="9"/>
        <v>#REF!</v>
      </c>
      <c r="N24" s="98" t="e">
        <f t="shared" si="9"/>
        <v>#REF!</v>
      </c>
    </row>
    <row r="25" spans="1:14" s="2" customFormat="1" ht="18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23"/>
      <c r="M25" s="23"/>
      <c r="N25" s="23"/>
    </row>
    <row r="26" spans="5:14" s="6" customFormat="1" ht="14.25">
      <c r="E26" s="65"/>
      <c r="F26" s="65"/>
      <c r="N26" s="76" t="s">
        <v>14</v>
      </c>
    </row>
    <row r="27" spans="1:14" s="6" customFormat="1" ht="31.5">
      <c r="A27" s="66" t="s">
        <v>24</v>
      </c>
      <c r="B27" s="67" t="e">
        <f>SUM(B30,B31)</f>
        <v>#REF!</v>
      </c>
      <c r="C27" s="68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69" t="e">
        <f t="shared" si="10"/>
        <v>#REF!</v>
      </c>
      <c r="G27" s="69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 t="shared" si="10"/>
        <v>#REF!</v>
      </c>
      <c r="M27" s="80" t="e">
        <f t="shared" si="10"/>
        <v>#REF!</v>
      </c>
      <c r="N27" s="99" t="e">
        <f t="shared" si="10"/>
        <v>#REF!</v>
      </c>
    </row>
    <row r="28" spans="1:14" s="6" customFormat="1" ht="14.25">
      <c r="A28" s="58" t="s">
        <v>25</v>
      </c>
      <c r="B28" s="70"/>
      <c r="C28" s="71"/>
      <c r="D28" s="71"/>
      <c r="E28" s="71"/>
      <c r="F28" s="71"/>
      <c r="G28" s="71"/>
      <c r="H28" s="71">
        <v>1500</v>
      </c>
      <c r="I28" s="100"/>
      <c r="J28" s="71"/>
      <c r="K28" s="71"/>
      <c r="L28" s="71"/>
      <c r="M28" s="101"/>
      <c r="N28" s="102"/>
    </row>
    <row r="29" spans="1:14" s="6" customFormat="1" ht="15">
      <c r="A29" s="48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4"/>
      <c r="N29" s="85"/>
    </row>
    <row r="30" spans="1:14" s="6" customFormat="1" ht="14.25">
      <c r="A30" s="50" t="s">
        <v>26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22" t="e">
        <f>#REF!</f>
        <v>#REF!</v>
      </c>
      <c r="N30" s="94" t="e">
        <f>#REF!</f>
        <v>#REF!</v>
      </c>
    </row>
    <row r="31" spans="1:14" s="6" customFormat="1" ht="15">
      <c r="A31" s="62" t="s">
        <v>27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22" t="e">
        <f>#REF!</f>
        <v>#REF!</v>
      </c>
      <c r="N31" s="94" t="e">
        <f>#REF!</f>
        <v>#REF!</v>
      </c>
    </row>
    <row r="32" spans="1:14" s="6" customFormat="1" ht="15">
      <c r="A32" s="48" t="s">
        <v>12</v>
      </c>
      <c r="B32" s="7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84"/>
      <c r="N32" s="85"/>
    </row>
    <row r="33" spans="1:14" s="6" customFormat="1" ht="28.5">
      <c r="A33" s="52" t="s">
        <v>28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84" t="e">
        <f>#REF!</f>
        <v>#REF!</v>
      </c>
      <c r="N33" s="85" t="e">
        <f>#REF!</f>
        <v>#REF!</v>
      </c>
    </row>
    <row r="34" spans="1:14" s="6" customFormat="1" ht="28.5">
      <c r="A34" s="53" t="s">
        <v>29</v>
      </c>
      <c r="B34" s="73" t="e">
        <f>#REF!</f>
        <v>#REF!</v>
      </c>
      <c r="C34" s="73" t="e">
        <f>#REF!</f>
        <v>#REF!</v>
      </c>
      <c r="D34" s="73" t="e">
        <f>#REF!</f>
        <v>#REF!</v>
      </c>
      <c r="E34" s="73" t="e">
        <f>#REF!</f>
        <v>#REF!</v>
      </c>
      <c r="F34" s="73" t="e">
        <f>#REF!</f>
        <v>#REF!</v>
      </c>
      <c r="G34" s="73" t="e">
        <f>#REF!</f>
        <v>#REF!</v>
      </c>
      <c r="H34" s="73" t="e">
        <f>#REF!</f>
        <v>#REF!</v>
      </c>
      <c r="I34" s="73" t="e">
        <f>#REF!</f>
        <v>#REF!</v>
      </c>
      <c r="J34" s="73" t="e">
        <f>#REF!</f>
        <v>#REF!</v>
      </c>
      <c r="K34" s="73" t="e">
        <f>#REF!</f>
        <v>#REF!</v>
      </c>
      <c r="L34" s="73" t="e">
        <f>#REF!</f>
        <v>#REF!</v>
      </c>
      <c r="M34" s="88" t="e">
        <f>#REF!</f>
        <v>#REF!</v>
      </c>
      <c r="N34" s="89" t="e">
        <f>#REF!</f>
        <v>#REF!</v>
      </c>
    </row>
    <row r="35" spans="1:14" s="6" customFormat="1" ht="12.75" customHeight="1">
      <c r="A35" s="2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74" t="s">
        <v>30</v>
      </c>
      <c r="B36" s="75"/>
      <c r="C36" s="75"/>
      <c r="D36" s="75"/>
      <c r="E36" s="75"/>
      <c r="F36" s="75"/>
      <c r="G36" s="75"/>
      <c r="H36" s="75"/>
      <c r="I36" s="75"/>
      <c r="J36" s="1"/>
      <c r="K36" s="1"/>
      <c r="L36" s="1"/>
      <c r="M36" s="1"/>
      <c r="N36" s="1"/>
    </row>
    <row r="37" spans="1:4" ht="12.75">
      <c r="A37" s="20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32" t="s">
        <v>32</v>
      </c>
      <c r="B68" s="132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34" t="s">
        <v>45</v>
      </c>
      <c r="B69" s="134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34" t="s">
        <v>46</v>
      </c>
      <c r="B70" s="134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34" t="s">
        <v>47</v>
      </c>
      <c r="B71" s="134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34" t="s">
        <v>48</v>
      </c>
      <c r="B72" s="134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34" t="s">
        <v>49</v>
      </c>
      <c r="B73" s="134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34" t="s">
        <v>50</v>
      </c>
      <c r="B74" s="134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34" t="s">
        <v>51</v>
      </c>
      <c r="B75" s="134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34" t="s">
        <v>52</v>
      </c>
      <c r="B76" s="134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34" t="s">
        <v>53</v>
      </c>
      <c r="B77" s="134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34" t="s">
        <v>54</v>
      </c>
      <c r="B78" s="134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8" customFormat="1" ht="12.75" customHeight="1">
      <c r="A79" s="134" t="s">
        <v>55</v>
      </c>
      <c r="B79" s="134"/>
      <c r="C79" s="134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34" t="s">
        <v>56</v>
      </c>
      <c r="B80" s="134"/>
      <c r="C80" s="134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34" t="s">
        <v>57</v>
      </c>
      <c r="B81" s="134"/>
      <c r="C81" s="134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34" t="s">
        <v>58</v>
      </c>
      <c r="B82" s="134"/>
      <c r="C82" s="134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34" t="s">
        <v>59</v>
      </c>
      <c r="B83" s="134"/>
      <c r="C83" s="134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34" t="s">
        <v>60</v>
      </c>
      <c r="B84" s="134"/>
      <c r="C84" s="134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34" t="s">
        <v>61</v>
      </c>
      <c r="B85" s="134"/>
      <c r="C85" s="134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33" t="s">
        <v>62</v>
      </c>
      <c r="B86" s="133"/>
      <c r="C86" s="133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33" t="s">
        <v>63</v>
      </c>
      <c r="B87" s="133"/>
      <c r="C87" s="133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33" t="s">
        <v>64</v>
      </c>
      <c r="B88" s="133"/>
      <c r="C88" s="133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33" t="s">
        <v>65</v>
      </c>
      <c r="B89" s="133"/>
      <c r="C89" s="133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3" customFormat="1" ht="12.75" customHeight="1">
      <c r="A90" s="131"/>
      <c r="B90" s="131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3" customFormat="1" ht="12.75" customHeight="1">
      <c r="A92" s="132" t="s">
        <v>67</v>
      </c>
      <c r="B92" s="132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33" t="s">
        <v>68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90" zoomScaleNormal="75" zoomScaleSheetLayoutView="90" zoomScalePageLayoutView="0" workbookViewId="0" topLeftCell="A1">
      <selection activeCell="A11" sqref="A11"/>
    </sheetView>
  </sheetViews>
  <sheetFormatPr defaultColWidth="9.140625" defaultRowHeight="12.75"/>
  <cols>
    <col min="1" max="1" width="55.28125" style="5" customWidth="1"/>
    <col min="2" max="2" width="16.140625" style="5" customWidth="1"/>
    <col min="3" max="3" width="11.421875" style="5" bestFit="1" customWidth="1"/>
    <col min="4" max="5" width="13.28125" style="5" bestFit="1" customWidth="1"/>
    <col min="6" max="7" width="11.57421875" style="5" bestFit="1" customWidth="1"/>
    <col min="8" max="8" width="13.28125" style="5" bestFit="1" customWidth="1"/>
    <col min="9" max="10" width="11.57421875" style="5" bestFit="1" customWidth="1"/>
    <col min="11" max="11" width="14.140625" style="5" bestFit="1" customWidth="1"/>
    <col min="12" max="12" width="13.28125" style="5" bestFit="1" customWidth="1"/>
    <col min="13" max="13" width="11.7109375" style="5" bestFit="1" customWidth="1"/>
    <col min="14" max="14" width="12.57421875" style="5" bestFit="1" customWidth="1"/>
    <col min="15" max="16384" width="9.140625" style="5" customWidth="1"/>
  </cols>
  <sheetData>
    <row r="1" spans="1:11" ht="45.75" customHeight="1">
      <c r="A1" s="138" t="s">
        <v>90</v>
      </c>
      <c r="B1" s="137"/>
      <c r="C1" s="137"/>
      <c r="D1" s="137"/>
      <c r="E1" s="137"/>
      <c r="F1" s="137"/>
      <c r="G1" s="137"/>
      <c r="H1" s="137"/>
      <c r="I1" s="104"/>
      <c r="J1" s="104"/>
      <c r="K1" s="104"/>
    </row>
    <row r="2" spans="1:14" ht="28.5" customHeight="1" thickBot="1">
      <c r="A2" s="105"/>
      <c r="N2" s="106" t="s">
        <v>91</v>
      </c>
    </row>
    <row r="3" spans="1:14" s="111" customFormat="1" ht="63" customHeight="1" thickBot="1">
      <c r="A3" s="107" t="s">
        <v>69</v>
      </c>
      <c r="B3" s="108">
        <v>2023</v>
      </c>
      <c r="C3" s="109" t="s">
        <v>78</v>
      </c>
      <c r="D3" s="109" t="s">
        <v>79</v>
      </c>
      <c r="E3" s="109" t="s">
        <v>80</v>
      </c>
      <c r="F3" s="109" t="s">
        <v>81</v>
      </c>
      <c r="G3" s="109" t="s">
        <v>82</v>
      </c>
      <c r="H3" s="109" t="s">
        <v>83</v>
      </c>
      <c r="I3" s="109" t="s">
        <v>84</v>
      </c>
      <c r="J3" s="109" t="s">
        <v>85</v>
      </c>
      <c r="K3" s="109" t="s">
        <v>86</v>
      </c>
      <c r="L3" s="109" t="s">
        <v>87</v>
      </c>
      <c r="M3" s="109" t="s">
        <v>88</v>
      </c>
      <c r="N3" s="110" t="s">
        <v>89</v>
      </c>
    </row>
    <row r="4" spans="1:19" s="111" customFormat="1" ht="37.5" customHeight="1" thickBot="1">
      <c r="A4" s="15" t="s">
        <v>70</v>
      </c>
      <c r="B4" s="139">
        <v>141424.58848</v>
      </c>
      <c r="C4" s="139">
        <v>4724.2415</v>
      </c>
      <c r="D4" s="139">
        <v>11039.817500000001</v>
      </c>
      <c r="E4" s="139">
        <v>4525.3875</v>
      </c>
      <c r="F4" s="139">
        <v>17938.5105</v>
      </c>
      <c r="G4" s="139">
        <v>3352.4245</v>
      </c>
      <c r="H4" s="139">
        <v>15671.7675</v>
      </c>
      <c r="I4" s="139">
        <v>6702.6125</v>
      </c>
      <c r="J4" s="139">
        <v>9103.3135</v>
      </c>
      <c r="K4" s="139">
        <v>24450.285180000003</v>
      </c>
      <c r="L4" s="139">
        <v>17242.931300000004</v>
      </c>
      <c r="M4" s="139">
        <v>11498.52434</v>
      </c>
      <c r="N4" s="140">
        <v>15174.772659999999</v>
      </c>
      <c r="O4" s="112"/>
      <c r="P4" s="112"/>
      <c r="Q4" s="112"/>
      <c r="R4" s="112"/>
      <c r="S4" s="112"/>
    </row>
    <row r="5" spans="1:14" s="111" customFormat="1" ht="23.25" customHeight="1">
      <c r="A5" s="35" t="s">
        <v>71</v>
      </c>
      <c r="B5" s="141"/>
      <c r="C5" s="142">
        <v>0</v>
      </c>
      <c r="D5" s="142">
        <v>0</v>
      </c>
      <c r="E5" s="142">
        <v>0</v>
      </c>
      <c r="F5" s="142">
        <v>0</v>
      </c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2">
        <v>0</v>
      </c>
      <c r="M5" s="142">
        <v>0</v>
      </c>
      <c r="N5" s="143">
        <v>0</v>
      </c>
    </row>
    <row r="6" spans="1:14" s="111" customFormat="1" ht="23.25" customHeight="1">
      <c r="A6" s="36" t="s">
        <v>72</v>
      </c>
      <c r="B6" s="144">
        <v>112612.2896</v>
      </c>
      <c r="C6" s="145">
        <v>1778.6208333333332</v>
      </c>
      <c r="D6" s="145">
        <v>6765.780833333334</v>
      </c>
      <c r="E6" s="145">
        <v>2760.640833333333</v>
      </c>
      <c r="F6" s="145">
        <v>14600.270833333334</v>
      </c>
      <c r="G6" s="145">
        <v>1770.0008333333333</v>
      </c>
      <c r="H6" s="145">
        <v>14299.820833333333</v>
      </c>
      <c r="I6" s="145">
        <v>4100.050833333334</v>
      </c>
      <c r="J6" s="145">
        <v>8119.010833333334</v>
      </c>
      <c r="K6" s="145">
        <v>21510.148953333337</v>
      </c>
      <c r="L6" s="145">
        <v>12782.500693333335</v>
      </c>
      <c r="M6" s="145">
        <v>9904.890593333334</v>
      </c>
      <c r="N6" s="146">
        <v>14220.552693333333</v>
      </c>
    </row>
    <row r="7" spans="1:14" s="111" customFormat="1" ht="21" customHeight="1" thickBot="1">
      <c r="A7" s="37" t="s">
        <v>73</v>
      </c>
      <c r="B7" s="147">
        <v>28812.29888</v>
      </c>
      <c r="C7" s="148">
        <v>2945.6206666666667</v>
      </c>
      <c r="D7" s="148">
        <v>4274.036666666667</v>
      </c>
      <c r="E7" s="148">
        <v>1764.746666666667</v>
      </c>
      <c r="F7" s="148">
        <v>3338.2396666666664</v>
      </c>
      <c r="G7" s="148">
        <v>1582.4236666666666</v>
      </c>
      <c r="H7" s="148">
        <v>1371.9466666666665</v>
      </c>
      <c r="I7" s="148">
        <v>2602.5616666666665</v>
      </c>
      <c r="J7" s="148">
        <v>984.3026666666667</v>
      </c>
      <c r="K7" s="148">
        <v>2940.1362266666665</v>
      </c>
      <c r="L7" s="148">
        <v>4460.430606666667</v>
      </c>
      <c r="M7" s="148">
        <v>1593.6337466666664</v>
      </c>
      <c r="N7" s="149">
        <v>954.2199666666666</v>
      </c>
    </row>
    <row r="8" spans="1:14" s="111" customFormat="1" ht="16.5" thickBot="1">
      <c r="A8" s="15" t="s">
        <v>74</v>
      </c>
      <c r="B8" s="116">
        <v>115388.52848000001</v>
      </c>
      <c r="C8" s="150">
        <v>2832.5715</v>
      </c>
      <c r="D8" s="150">
        <v>7742.1075</v>
      </c>
      <c r="E8" s="150">
        <v>3261.0074999999997</v>
      </c>
      <c r="F8" s="150">
        <v>16688.0605</v>
      </c>
      <c r="G8" s="150">
        <v>2080.6144999999997</v>
      </c>
      <c r="H8" s="150">
        <v>15284.1475</v>
      </c>
      <c r="I8" s="150">
        <v>5532.9225</v>
      </c>
      <c r="J8" s="150">
        <v>2801.3734999999997</v>
      </c>
      <c r="K8" s="150">
        <v>20712.905180000005</v>
      </c>
      <c r="L8" s="150">
        <v>15409.271300000002</v>
      </c>
      <c r="M8" s="150">
        <v>10521.61434</v>
      </c>
      <c r="N8" s="151">
        <v>12521.932659999999</v>
      </c>
    </row>
    <row r="9" spans="1:14" s="111" customFormat="1" ht="15.75">
      <c r="A9" s="35" t="s">
        <v>71</v>
      </c>
      <c r="B9" s="141"/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9">
        <v>0</v>
      </c>
    </row>
    <row r="10" spans="1:14" s="111" customFormat="1" ht="20.25" customHeight="1">
      <c r="A10" s="36" t="s">
        <v>75</v>
      </c>
      <c r="B10" s="113">
        <v>97659.93960000001</v>
      </c>
      <c r="C10" s="103">
        <v>636.5308333333332</v>
      </c>
      <c r="D10" s="103">
        <v>4857.140833333334</v>
      </c>
      <c r="E10" s="103">
        <v>2649.270833333333</v>
      </c>
      <c r="F10" s="103">
        <v>14513.600833333334</v>
      </c>
      <c r="G10" s="103">
        <v>1557.7408333333333</v>
      </c>
      <c r="H10" s="103">
        <v>14089.780833333332</v>
      </c>
      <c r="I10" s="103">
        <v>3953.4908333333333</v>
      </c>
      <c r="J10" s="103">
        <v>2641.460833333333</v>
      </c>
      <c r="K10" s="103">
        <v>18917.758953333338</v>
      </c>
      <c r="L10" s="103">
        <v>12235.910693333335</v>
      </c>
      <c r="M10" s="103">
        <v>9505.980593333334</v>
      </c>
      <c r="N10" s="114">
        <v>12101.272693333332</v>
      </c>
    </row>
    <row r="11" spans="1:14" s="111" customFormat="1" ht="21" customHeight="1" thickBot="1">
      <c r="A11" s="37" t="s">
        <v>76</v>
      </c>
      <c r="B11" s="115">
        <v>17728.58888</v>
      </c>
      <c r="C11" s="152">
        <v>2196.0406666666668</v>
      </c>
      <c r="D11" s="152">
        <v>2884.9666666666667</v>
      </c>
      <c r="E11" s="152">
        <v>611.7366666666668</v>
      </c>
      <c r="F11" s="152">
        <v>2174.4596666666666</v>
      </c>
      <c r="G11" s="152">
        <v>522.8736666666666</v>
      </c>
      <c r="H11" s="152">
        <v>1194.3666666666666</v>
      </c>
      <c r="I11" s="152">
        <v>1579.4316666666666</v>
      </c>
      <c r="J11" s="152">
        <v>159.91266666666667</v>
      </c>
      <c r="K11" s="152">
        <v>1795.1462266666665</v>
      </c>
      <c r="L11" s="152">
        <v>3173.360606666667</v>
      </c>
      <c r="M11" s="152">
        <v>1015.6337466666665</v>
      </c>
      <c r="N11" s="153">
        <v>420.6599666666666</v>
      </c>
    </row>
    <row r="12" spans="1:14" s="111" customFormat="1" ht="16.5" thickBot="1">
      <c r="A12" s="15" t="s">
        <v>77</v>
      </c>
      <c r="B12" s="118">
        <v>26036.060000000005</v>
      </c>
      <c r="C12" s="150">
        <v>1891.67</v>
      </c>
      <c r="D12" s="150">
        <v>3297.71</v>
      </c>
      <c r="E12" s="150">
        <v>1264.38</v>
      </c>
      <c r="F12" s="150">
        <v>1250.45</v>
      </c>
      <c r="G12" s="150">
        <v>1271.81</v>
      </c>
      <c r="H12" s="150">
        <v>387.62</v>
      </c>
      <c r="I12" s="150">
        <v>1169.69</v>
      </c>
      <c r="J12" s="150">
        <v>6301.9400000000005</v>
      </c>
      <c r="K12" s="150">
        <v>3737.38</v>
      </c>
      <c r="L12" s="150">
        <v>1833.6599999999999</v>
      </c>
      <c r="M12" s="150">
        <v>976.9100000000001</v>
      </c>
      <c r="N12" s="151">
        <v>2652.84</v>
      </c>
    </row>
    <row r="13" spans="1:14" s="111" customFormat="1" ht="15.75">
      <c r="A13" s="35" t="s">
        <v>71</v>
      </c>
      <c r="B13" s="141"/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9">
        <v>0</v>
      </c>
    </row>
    <row r="14" spans="1:14" s="111" customFormat="1" ht="19.5" customHeight="1">
      <c r="A14" s="36" t="s">
        <v>75</v>
      </c>
      <c r="B14" s="113">
        <v>14952.35</v>
      </c>
      <c r="C14" s="103">
        <v>1142.09</v>
      </c>
      <c r="D14" s="103">
        <v>1908.6399999999999</v>
      </c>
      <c r="E14" s="103">
        <v>111.37</v>
      </c>
      <c r="F14" s="103">
        <v>86.67</v>
      </c>
      <c r="G14" s="103">
        <v>212.26</v>
      </c>
      <c r="H14" s="103">
        <v>210.04</v>
      </c>
      <c r="I14" s="103">
        <v>146.56</v>
      </c>
      <c r="J14" s="103">
        <v>5477.55</v>
      </c>
      <c r="K14" s="103">
        <v>2592.39</v>
      </c>
      <c r="L14" s="103">
        <v>546.59</v>
      </c>
      <c r="M14" s="103">
        <v>398.91</v>
      </c>
      <c r="N14" s="114">
        <v>2119.28</v>
      </c>
    </row>
    <row r="15" spans="1:14" s="111" customFormat="1" ht="22.5" customHeight="1" thickBot="1">
      <c r="A15" s="38" t="s">
        <v>76</v>
      </c>
      <c r="B15" s="120">
        <v>11083.71</v>
      </c>
      <c r="C15" s="121">
        <v>749.58</v>
      </c>
      <c r="D15" s="121">
        <v>1389.07</v>
      </c>
      <c r="E15" s="121">
        <v>1153.01</v>
      </c>
      <c r="F15" s="121">
        <v>1163.78</v>
      </c>
      <c r="G15" s="121">
        <v>1059.55</v>
      </c>
      <c r="H15" s="121">
        <v>177.58</v>
      </c>
      <c r="I15" s="121">
        <v>1023.13</v>
      </c>
      <c r="J15" s="121">
        <v>824.39</v>
      </c>
      <c r="K15" s="121">
        <v>1144.99</v>
      </c>
      <c r="L15" s="121">
        <v>1287.07</v>
      </c>
      <c r="M15" s="121">
        <v>578</v>
      </c>
      <c r="N15" s="122">
        <v>533.56</v>
      </c>
    </row>
    <row r="16" spans="1:14" s="111" customFormat="1" ht="15">
      <c r="A16" s="154" t="s">
        <v>93</v>
      </c>
      <c r="B16" s="155"/>
      <c r="C16" s="155"/>
      <c r="D16" s="155"/>
      <c r="E16" s="155"/>
      <c r="F16" s="155"/>
      <c r="G16" s="126"/>
      <c r="H16" s="126"/>
      <c r="I16" s="126"/>
      <c r="J16" s="126"/>
      <c r="K16" s="126"/>
      <c r="L16" s="126"/>
      <c r="M16" s="126"/>
      <c r="N16" s="126"/>
    </row>
    <row r="17" ht="15">
      <c r="A17" s="156" t="s">
        <v>92</v>
      </c>
    </row>
    <row r="18" spans="1:14" ht="12.75">
      <c r="A18" s="123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48" ht="12.75">
      <c r="A48" s="4"/>
    </row>
    <row r="49" ht="25.5" customHeight="1">
      <c r="A49" s="127"/>
    </row>
    <row r="50" ht="12.75" customHeight="1">
      <c r="A50" s="128"/>
    </row>
    <row r="51" ht="12.75" customHeight="1">
      <c r="A51" s="128"/>
    </row>
    <row r="52" ht="12.75" customHeight="1">
      <c r="A52" s="128"/>
    </row>
    <row r="53" ht="12.75" customHeight="1">
      <c r="A53" s="128"/>
    </row>
    <row r="54" ht="12.75" customHeight="1">
      <c r="A54" s="128"/>
    </row>
    <row r="55" ht="12.75" customHeight="1">
      <c r="A55" s="128"/>
    </row>
    <row r="56" ht="12.75" customHeight="1">
      <c r="A56" s="128"/>
    </row>
    <row r="57" ht="12.75" customHeight="1">
      <c r="A57" s="128"/>
    </row>
    <row r="58" ht="12.75" customHeight="1">
      <c r="A58" s="128"/>
    </row>
    <row r="59" ht="12.75" customHeight="1">
      <c r="A59" s="128"/>
    </row>
    <row r="60" ht="12.75" customHeight="1">
      <c r="A60" s="128"/>
    </row>
    <row r="61" ht="12.75" customHeight="1">
      <c r="A61" s="128"/>
    </row>
    <row r="62" ht="12.75" customHeight="1">
      <c r="A62" s="128"/>
    </row>
    <row r="63" ht="12.75" customHeight="1">
      <c r="A63" s="128"/>
    </row>
    <row r="64" ht="12.75" customHeight="1">
      <c r="A64" s="128"/>
    </row>
    <row r="65" ht="12.75" customHeight="1">
      <c r="A65" s="128"/>
    </row>
    <row r="66" ht="12.75" customHeight="1">
      <c r="A66" s="128"/>
    </row>
    <row r="67" ht="12.75" customHeight="1">
      <c r="A67" s="129"/>
    </row>
    <row r="68" ht="12.75" customHeight="1">
      <c r="A68" s="129"/>
    </row>
    <row r="69" ht="12.75" customHeight="1">
      <c r="A69" s="129"/>
    </row>
    <row r="70" ht="12.75" customHeight="1">
      <c r="A70" s="129"/>
    </row>
    <row r="71" s="124" customFormat="1" ht="12.75" customHeight="1">
      <c r="A71" s="130"/>
    </row>
    <row r="72" ht="44.25" customHeight="1">
      <c r="A72" s="127"/>
    </row>
    <row r="73" s="124" customFormat="1" ht="12.75" customHeight="1">
      <c r="A73" s="127"/>
    </row>
    <row r="74" ht="30.75" customHeight="1">
      <c r="A74" s="129"/>
    </row>
  </sheetData>
  <sheetProtection/>
  <mergeCells count="1">
    <mergeCell ref="B1:H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2023-10-12T05:58:04Z</cp:lastPrinted>
  <dcterms:created xsi:type="dcterms:W3CDTF">2015-04-24T09:04:58Z</dcterms:created>
  <dcterms:modified xsi:type="dcterms:W3CDTF">2023-10-12T05:58:24Z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