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<sst xmlns="http://schemas.openxmlformats.org/spreadsheetml/2006/main" count="107" uniqueCount="94">
  <si>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</si>
  <si>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</si>
  <si>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</si>
  <si>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</si>
  <si>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</si>
  <si>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</si>
  <si>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</si>
  <si>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</si>
  <si>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</si>
  <si>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</si>
  <si>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</si>
  <si>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</si>
  <si>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</si>
  <si>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</si>
  <si>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</si>
  <si>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</si>
  <si>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</si>
  <si>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</si>
  <si>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</si>
  <si>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</si>
  <si>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</si>
  <si>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</si>
  <si>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</si>
  <si>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</si>
  <si>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</si>
  <si>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</si>
  <si>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</si>
  <si>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</si>
  <si>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</si>
  <si>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</si>
  <si>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</si>
  <si>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</si>
  <si>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</si>
  <si>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</si>
  <si>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</si>
  <si>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</si>
  <si>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</si>
  <si>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</si>
  <si>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</si>
  <si>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</si>
  <si>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</si>
  <si>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</si>
  <si>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</si>
  <si>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</si>
  <si>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</si>
  <si>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</si>
  <si>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</si>
  <si>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</si>
  <si>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</si>
  <si>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</si>
  <si>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</si>
  <si>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</si>
  <si>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</si>
  <si>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</si>
  <si>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</si>
  <si>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</si>
  <si>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</si>
  <si>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</si>
  <si>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</si>
  <si>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</si>
  <si>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</si>
  <si>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</si>
  <si>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</si>
  <si>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</si>
  <si>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</si>
  <si>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</si>
  <si>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</si>
  <si>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</si>
  <si>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</si>
  <si>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</si>
  <si>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</si>
  <si>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</si>
  <si>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</si>
  <si>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</si>
  <si>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</si>
  <si>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</si>
  <si>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</si>
  <si>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</si>
  <si>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</si>
  <si>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</si>
  <si>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</si>
  <si>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</si>
  <si>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</si>
  <si>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</si>
  <si>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</si>
  <si>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</si>
  <si>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</si>
  <si>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</si>
  <si>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</si>
  <si>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</si>
  <si>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public debt service*)</t>
  </si>
  <si>
    <t xml:space="preserve">Lei mil. </t>
  </si>
  <si>
    <t>**) average exchange rate Ron/Eur for 2023, according to CNSP- August 2023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</si>
  <si>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period between October- December 2023, projection on debt contracted at the end of September 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</si>
</sst>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center" vertical="center" wrapText="1"/>
    </xf>
    <xf numFmtId="186" fontId="6" fillId="35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top" wrapText="1"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Fill="1" applyBorder="1" applyAlignment="1">
      <alignment/>
    </xf>
    <xf numFmtId="178" fontId="6" fillId="0" borderId="24" xfId="0" applyNumberFormat="1" applyFont="1" applyBorder="1" applyAlignment="1">
      <alignment/>
    </xf>
    <xf numFmtId="0" fontId="6" fillId="33" borderId="25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left" vertical="center" wrapText="1"/>
    </xf>
    <xf numFmtId="178" fontId="6" fillId="0" borderId="3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 wrapText="1"/>
    </xf>
    <xf numFmtId="178" fontId="9" fillId="0" borderId="21" xfId="0" applyNumberFormat="1" applyFont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61" fillId="0" borderId="12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 vertical="top" wrapText="1"/>
    </xf>
    <xf numFmtId="0" fontId="9" fillId="33" borderId="20" xfId="0" applyNumberFormat="1" applyFont="1" applyFill="1" applyBorder="1" applyAlignment="1">
      <alignment horizontal="left" vertical="top" wrapText="1"/>
    </xf>
    <xf numFmtId="178" fontId="9" fillId="33" borderId="31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2" xfId="0" applyNumberFormat="1" applyFont="1" applyFill="1" applyBorder="1" applyAlignment="1">
      <alignment horizontal="left" vertical="center" wrapText="1"/>
    </xf>
    <xf numFmtId="178" fontId="6" fillId="0" borderId="32" xfId="0" applyNumberFormat="1" applyFont="1" applyBorder="1" applyAlignment="1">
      <alignment/>
    </xf>
    <xf numFmtId="178" fontId="62" fillId="0" borderId="24" xfId="0" applyNumberFormat="1" applyFont="1" applyFill="1" applyBorder="1" applyAlignment="1">
      <alignment/>
    </xf>
    <xf numFmtId="178" fontId="6" fillId="36" borderId="24" xfId="0" applyNumberFormat="1" applyFont="1" applyFill="1" applyBorder="1" applyAlignment="1">
      <alignment/>
    </xf>
    <xf numFmtId="178" fontId="9" fillId="0" borderId="30" xfId="0" applyNumberFormat="1" applyFont="1" applyBorder="1" applyAlignment="1">
      <alignment/>
    </xf>
    <xf numFmtId="178" fontId="10" fillId="0" borderId="21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1" xfId="0" applyNumberFormat="1" applyFont="1" applyFill="1" applyBorder="1" applyAlignment="1">
      <alignment horizontal="center" vertical="center" wrapText="1"/>
    </xf>
    <xf numFmtId="186" fontId="6" fillId="35" borderId="31" xfId="0" applyNumberFormat="1" applyFont="1" applyFill="1" applyBorder="1" applyAlignment="1">
      <alignment horizontal="center" vertical="center" wrapText="1"/>
    </xf>
    <xf numFmtId="186" fontId="6" fillId="35" borderId="34" xfId="0" applyNumberFormat="1" applyFont="1" applyFill="1" applyBorder="1" applyAlignment="1">
      <alignment horizontal="center" vertical="center" wrapText="1"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6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6" xfId="0" applyNumberFormat="1" applyFont="1" applyFill="1" applyBorder="1" applyAlignment="1">
      <alignment/>
    </xf>
    <xf numFmtId="178" fontId="4" fillId="0" borderId="39" xfId="0" applyNumberFormat="1" applyFont="1" applyBorder="1" applyAlignment="1">
      <alignment/>
    </xf>
    <xf numFmtId="178" fontId="4" fillId="0" borderId="40" xfId="0" applyNumberFormat="1" applyFont="1" applyBorder="1" applyAlignment="1">
      <alignment/>
    </xf>
    <xf numFmtId="178" fontId="6" fillId="0" borderId="41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/>
    </xf>
    <xf numFmtId="178" fontId="61" fillId="0" borderId="15" xfId="0" applyNumberFormat="1" applyFont="1" applyFill="1" applyBorder="1" applyAlignment="1">
      <alignment/>
    </xf>
    <xf numFmtId="178" fontId="61" fillId="0" borderId="36" xfId="0" applyNumberFormat="1" applyFont="1" applyFill="1" applyBorder="1" applyAlignment="1">
      <alignment/>
    </xf>
    <xf numFmtId="178" fontId="9" fillId="33" borderId="41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6" fillId="0" borderId="43" xfId="0" applyNumberFormat="1" applyFont="1" applyBorder="1" applyAlignment="1">
      <alignment/>
    </xf>
    <xf numFmtId="178" fontId="9" fillId="0" borderId="21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7" fillId="0" borderId="44" xfId="0" applyNumberFormat="1" applyFont="1" applyFill="1" applyBorder="1" applyAlignment="1">
      <alignment vertical="center"/>
    </xf>
    <xf numFmtId="4" fontId="7" fillId="0" borderId="45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4" fontId="7" fillId="0" borderId="46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 horizontal="right" vertical="center"/>
    </xf>
    <xf numFmtId="4" fontId="7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7" fillId="0" borderId="51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/>
    </xf>
    <xf numFmtId="178" fontId="63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5556399"/>
        <c:axId val="28681000"/>
      </c:barChart>
      <c:catAx>
        <c:axId val="255563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1000"/>
        <c:crossesAt val="0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3:14" ht="12.75">
      <c r="C2" s="1"/>
      <c r="D2" s="7"/>
      <c r="J2" s="1"/>
      <c r="K2" s="7"/>
      <c r="N2" s="74" t="s">
        <v>1</v>
      </c>
    </row>
    <row r="3" spans="1:14" s="4" customFormat="1" ht="45.75" customHeight="1">
      <c r="A3" s="38" t="s">
        <v>2</v>
      </c>
      <c r="B3" s="39" t="s">
        <v>3</v>
      </c>
      <c r="C3" s="40">
        <v>42370</v>
      </c>
      <c r="D3" s="40">
        <v>42401</v>
      </c>
      <c r="E3" s="40">
        <v>42430</v>
      </c>
      <c r="F3" s="40">
        <v>42461</v>
      </c>
      <c r="G3" s="40">
        <v>42491</v>
      </c>
      <c r="H3" s="40">
        <v>42522</v>
      </c>
      <c r="I3" s="75" t="s">
        <v>4</v>
      </c>
      <c r="J3" s="75" t="s">
        <v>5</v>
      </c>
      <c r="K3" s="75" t="s">
        <v>6</v>
      </c>
      <c r="L3" s="75" t="s">
        <v>7</v>
      </c>
      <c r="M3" s="76" t="s">
        <v>8</v>
      </c>
      <c r="N3" s="77" t="s">
        <v>9</v>
      </c>
    </row>
    <row r="4" spans="1:14" s="4" customFormat="1" ht="48.75" customHeight="1">
      <c r="A4" s="41" t="s">
        <v>10</v>
      </c>
      <c r="B4" s="42" t="e">
        <f aca="true" t="shared" si="0" ref="B4:N4">SUM(B7,B9)</f>
        <v>#REF!</v>
      </c>
      <c r="C4" s="43" t="e">
        <f t="shared" si="0"/>
        <v>#REF!</v>
      </c>
      <c r="D4" s="43" t="e">
        <f t="shared" si="0"/>
        <v>#REF!</v>
      </c>
      <c r="E4" s="43" t="e">
        <f t="shared" si="0"/>
        <v>#REF!</v>
      </c>
      <c r="F4" s="44" t="e">
        <f t="shared" si="0"/>
        <v>#REF!</v>
      </c>
      <c r="G4" s="44" t="e">
        <f t="shared" si="0"/>
        <v>#REF!</v>
      </c>
      <c r="H4" s="44" t="e">
        <f t="shared" si="0"/>
        <v>#REF!</v>
      </c>
      <c r="I4" s="44" t="e">
        <f t="shared" si="0"/>
        <v>#REF!</v>
      </c>
      <c r="J4" s="44" t="e">
        <f t="shared" si="0"/>
        <v>#REF!</v>
      </c>
      <c r="K4" s="44" t="e">
        <f t="shared" si="0"/>
        <v>#REF!</v>
      </c>
      <c r="L4" s="44" t="e">
        <f t="shared" si="0"/>
        <v>#REF!</v>
      </c>
      <c r="M4" s="78" t="e">
        <f t="shared" si="0"/>
        <v>#REF!</v>
      </c>
      <c r="N4" s="79" t="e">
        <f t="shared" si="0"/>
        <v>#REF!</v>
      </c>
    </row>
    <row r="5" spans="1:14" s="4" customFormat="1" ht="15">
      <c r="A5" s="45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80" t="e">
        <f t="shared" si="1"/>
        <v>#REF!</v>
      </c>
      <c r="N5" s="81" t="e">
        <f t="shared" si="1"/>
        <v>#REF!</v>
      </c>
    </row>
    <row r="6" spans="1:14" s="4" customFormat="1" ht="15">
      <c r="A6" s="46" t="s">
        <v>12</v>
      </c>
      <c r="B6" s="9"/>
      <c r="C6" s="10"/>
      <c r="D6" s="10"/>
      <c r="E6" s="47"/>
      <c r="F6" s="10"/>
      <c r="G6" s="10"/>
      <c r="H6" s="10"/>
      <c r="I6" s="10"/>
      <c r="J6" s="10"/>
      <c r="K6" s="10"/>
      <c r="L6" s="10"/>
      <c r="M6" s="82"/>
      <c r="N6" s="83"/>
    </row>
    <row r="7" spans="1:14" s="4" customFormat="1" ht="14.25">
      <c r="A7" s="48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82" t="e">
        <f t="shared" si="2"/>
        <v>#REF!</v>
      </c>
      <c r="N7" s="83" t="e">
        <f t="shared" si="2"/>
        <v>#REF!</v>
      </c>
    </row>
    <row r="8" spans="1:14" s="4" customFormat="1" ht="14.25">
      <c r="A8" s="49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84" t="e">
        <f t="shared" si="3"/>
        <v>#REF!</v>
      </c>
      <c r="N8" s="85" t="e">
        <f t="shared" si="3"/>
        <v>#REF!</v>
      </c>
    </row>
    <row r="9" spans="1:14" s="4" customFormat="1" ht="14.25">
      <c r="A9" s="48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82" t="e">
        <f t="shared" si="4"/>
        <v>#REF!</v>
      </c>
      <c r="N9" s="83" t="e">
        <f t="shared" si="4"/>
        <v>#REF!</v>
      </c>
    </row>
    <row r="10" spans="1:14" s="4" customFormat="1" ht="14.25">
      <c r="A10" s="49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84" t="e">
        <f t="shared" si="5"/>
        <v>#REF!</v>
      </c>
      <c r="N10" s="85" t="e">
        <f t="shared" si="5"/>
        <v>#REF!</v>
      </c>
    </row>
    <row r="11" spans="1:14" s="4" customFormat="1" ht="15">
      <c r="A11" s="46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2"/>
      <c r="N11" s="83"/>
    </row>
    <row r="12" spans="1:14" s="4" customFormat="1" ht="28.5">
      <c r="A12" s="50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82" t="e">
        <f t="shared" si="6"/>
        <v>#REF!</v>
      </c>
      <c r="N12" s="83" t="e">
        <f t="shared" si="6"/>
        <v>#REF!</v>
      </c>
    </row>
    <row r="13" spans="1:14" s="4" customFormat="1" ht="28.5">
      <c r="A13" s="51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6" t="e">
        <f t="shared" si="7"/>
        <v>#REF!</v>
      </c>
      <c r="N13" s="87" t="e">
        <f t="shared" si="7"/>
        <v>#REF!</v>
      </c>
    </row>
    <row r="14" spans="1:14" s="2" customFormat="1" ht="17.25" customHeight="1">
      <c r="A14" s="52" t="s">
        <v>18</v>
      </c>
      <c r="B14" s="37">
        <v>4.46</v>
      </c>
      <c r="C14" s="37">
        <v>4.46</v>
      </c>
      <c r="D14" s="37">
        <v>4.46</v>
      </c>
      <c r="E14" s="37">
        <v>4.46</v>
      </c>
      <c r="F14" s="37">
        <v>4.46</v>
      </c>
      <c r="G14" s="37">
        <v>4.46</v>
      </c>
      <c r="H14" s="37">
        <v>4.46</v>
      </c>
      <c r="I14" s="37">
        <v>4.48</v>
      </c>
      <c r="J14" s="37">
        <v>4.48</v>
      </c>
      <c r="K14" s="37">
        <v>4.48</v>
      </c>
      <c r="L14" s="37">
        <v>4.48</v>
      </c>
      <c r="M14" s="37">
        <v>4.48</v>
      </c>
      <c r="N14" s="37">
        <v>4.48</v>
      </c>
    </row>
    <row r="15" s="4" customFormat="1" ht="14.25"/>
    <row r="16" spans="1:14" s="4" customFormat="1" ht="31.5">
      <c r="A16" s="53" t="s">
        <v>19</v>
      </c>
      <c r="B16" s="54" t="e">
        <f>SUM(B19,B20)</f>
        <v>#REF!</v>
      </c>
      <c r="C16" s="55" t="e">
        <f aca="true" t="shared" si="8" ref="C16:N16">C19+C20</f>
        <v>#REF!</v>
      </c>
      <c r="D16" s="55" t="e">
        <f t="shared" si="8"/>
        <v>#REF!</v>
      </c>
      <c r="E16" s="55" t="e">
        <f t="shared" si="8"/>
        <v>#REF!</v>
      </c>
      <c r="F16" s="55" t="e">
        <f t="shared" si="8"/>
        <v>#REF!</v>
      </c>
      <c r="G16" s="55" t="e">
        <f t="shared" si="8"/>
        <v>#REF!</v>
      </c>
      <c r="H16" s="55" t="e">
        <f t="shared" si="8"/>
        <v>#REF!</v>
      </c>
      <c r="I16" s="55" t="e">
        <f t="shared" si="8"/>
        <v>#REF!</v>
      </c>
      <c r="J16" s="55" t="e">
        <f t="shared" si="8"/>
        <v>#REF!</v>
      </c>
      <c r="K16" s="55" t="e">
        <f t="shared" si="8"/>
        <v>#REF!</v>
      </c>
      <c r="L16" s="55" t="e">
        <f t="shared" si="8"/>
        <v>#REF!</v>
      </c>
      <c r="M16" s="88" t="e">
        <f t="shared" si="8"/>
        <v>#REF!</v>
      </c>
      <c r="N16" s="89" t="e">
        <f t="shared" si="8"/>
        <v>#REF!</v>
      </c>
    </row>
    <row r="17" spans="1:15" s="5" customFormat="1" ht="33.75" customHeight="1">
      <c r="A17" s="56" t="s">
        <v>20</v>
      </c>
      <c r="B17" s="57" t="e">
        <f>SUM(C17:N17)</f>
        <v>#REF!</v>
      </c>
      <c r="C17" s="58" t="e">
        <f>#REF!</f>
        <v>#REF!</v>
      </c>
      <c r="D17" s="58" t="e">
        <f>#REF!</f>
        <v>#REF!</v>
      </c>
      <c r="E17" s="58" t="e">
        <f>#REF!</f>
        <v>#REF!</v>
      </c>
      <c r="F17" s="58" t="e">
        <f>#REF!</f>
        <v>#REF!</v>
      </c>
      <c r="G17" s="58" t="e">
        <f>#REF!</f>
        <v>#REF!</v>
      </c>
      <c r="H17" s="58" t="e">
        <f>#REF!</f>
        <v>#REF!</v>
      </c>
      <c r="I17" s="58" t="e">
        <f>#REF!</f>
        <v>#REF!</v>
      </c>
      <c r="J17" s="58" t="e">
        <f>#REF!</f>
        <v>#REF!</v>
      </c>
      <c r="K17" s="58" t="e">
        <f>#REF!</f>
        <v>#REF!</v>
      </c>
      <c r="L17" s="58" t="e">
        <f>#REF!</f>
        <v>#REF!</v>
      </c>
      <c r="M17" s="90" t="e">
        <f>#REF!</f>
        <v>#REF!</v>
      </c>
      <c r="N17" s="91" t="e">
        <f>#REF!</f>
        <v>#REF!</v>
      </c>
      <c r="O17" s="19"/>
    </row>
    <row r="18" spans="1:14" s="4" customFormat="1" ht="15">
      <c r="A18" s="46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92"/>
    </row>
    <row r="19" spans="1:14" s="4" customFormat="1" ht="14.25">
      <c r="A19" s="48" t="s">
        <v>13</v>
      </c>
      <c r="B19" s="9" t="e">
        <f>SUM(C19:N19)</f>
        <v>#REF!</v>
      </c>
      <c r="C19" s="59" t="e">
        <f>#REF!</f>
        <v>#REF!</v>
      </c>
      <c r="D19" s="59" t="e">
        <f>#REF!</f>
        <v>#REF!</v>
      </c>
      <c r="E19" s="59" t="e">
        <f>#REF!</f>
        <v>#REF!</v>
      </c>
      <c r="F19" s="59" t="e">
        <f>#REF!</f>
        <v>#REF!</v>
      </c>
      <c r="G19" s="59" t="e">
        <f>#REF!</f>
        <v>#REF!</v>
      </c>
      <c r="H19" s="59" t="e">
        <f>#REF!</f>
        <v>#REF!</v>
      </c>
      <c r="I19" s="59" t="e">
        <f>#REF!</f>
        <v>#REF!</v>
      </c>
      <c r="J19" s="59" t="e">
        <f>#REF!</f>
        <v>#REF!</v>
      </c>
      <c r="K19" s="59" t="e">
        <f>#REF!</f>
        <v>#REF!</v>
      </c>
      <c r="L19" s="59" t="e">
        <f>#REF!</f>
        <v>#REF!</v>
      </c>
      <c r="M19" s="93" t="e">
        <f>#REF!</f>
        <v>#REF!</v>
      </c>
      <c r="N19" s="94" t="e">
        <f>#REF!</f>
        <v>#REF!</v>
      </c>
    </row>
    <row r="20" spans="1:14" s="4" customFormat="1" ht="15">
      <c r="A20" s="60" t="s">
        <v>15</v>
      </c>
      <c r="B20" s="9" t="e">
        <f>SUM(C20:N20)</f>
        <v>#REF!</v>
      </c>
      <c r="C20" s="59" t="e">
        <f>#REF!</f>
        <v>#REF!</v>
      </c>
      <c r="D20" s="59" t="e">
        <f>#REF!</f>
        <v>#REF!</v>
      </c>
      <c r="E20" s="59" t="e">
        <f>#REF!</f>
        <v>#REF!</v>
      </c>
      <c r="F20" s="59" t="e">
        <f>#REF!</f>
        <v>#REF!</v>
      </c>
      <c r="G20" s="59" t="e">
        <f>#REF!</f>
        <v>#REF!</v>
      </c>
      <c r="H20" s="59" t="e">
        <f>#REF!</f>
        <v>#REF!</v>
      </c>
      <c r="I20" s="59" t="e">
        <f>#REF!</f>
        <v>#REF!</v>
      </c>
      <c r="J20" s="59" t="e">
        <f>#REF!</f>
        <v>#REF!</v>
      </c>
      <c r="K20" s="59" t="e">
        <f>#REF!</f>
        <v>#REF!</v>
      </c>
      <c r="L20" s="59" t="e">
        <f>#REF!</f>
        <v>#REF!</v>
      </c>
      <c r="M20" s="93" t="e">
        <f>#REF!</f>
        <v>#REF!</v>
      </c>
      <c r="N20" s="94" t="e">
        <f>#REF!</f>
        <v>#REF!</v>
      </c>
    </row>
    <row r="21" spans="1:14" s="4" customFormat="1" ht="15">
      <c r="A21" s="46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2"/>
      <c r="N21" s="83"/>
    </row>
    <row r="22" spans="1:14" s="4" customFormat="1" ht="28.5">
      <c r="A22" s="50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82" t="e">
        <f>#REF!+#REF!</f>
        <v>#REF!</v>
      </c>
      <c r="N22" s="83" t="e">
        <f>#REF!+#REF!</f>
        <v>#REF!</v>
      </c>
    </row>
    <row r="23" spans="1:14" s="4" customFormat="1" ht="28.5">
      <c r="A23" s="50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82" t="e">
        <f>#REF!+#REF!</f>
        <v>#REF!</v>
      </c>
      <c r="N23" s="83" t="e">
        <f>#REF!+#REF!</f>
        <v>#REF!</v>
      </c>
    </row>
    <row r="24" spans="1:14" s="4" customFormat="1" ht="28.5">
      <c r="A24" s="61" t="s">
        <v>23</v>
      </c>
      <c r="B24" s="62" t="e">
        <f aca="true" t="shared" si="9" ref="B24:N24">B16/B14</f>
        <v>#REF!</v>
      </c>
      <c r="C24" s="62" t="e">
        <f t="shared" si="9"/>
        <v>#REF!</v>
      </c>
      <c r="D24" s="62" t="e">
        <f t="shared" si="9"/>
        <v>#REF!</v>
      </c>
      <c r="E24" s="62" t="e">
        <f t="shared" si="9"/>
        <v>#REF!</v>
      </c>
      <c r="F24" s="62" t="e">
        <f t="shared" si="9"/>
        <v>#REF!</v>
      </c>
      <c r="G24" s="62" t="e">
        <f t="shared" si="9"/>
        <v>#REF!</v>
      </c>
      <c r="H24" s="62" t="e">
        <f t="shared" si="9"/>
        <v>#REF!</v>
      </c>
      <c r="I24" s="62" t="e">
        <f t="shared" si="9"/>
        <v>#REF!</v>
      </c>
      <c r="J24" s="62" t="e">
        <f t="shared" si="9"/>
        <v>#REF!</v>
      </c>
      <c r="K24" s="62" t="e">
        <f t="shared" si="9"/>
        <v>#REF!</v>
      </c>
      <c r="L24" s="62" t="e">
        <f t="shared" si="9"/>
        <v>#REF!</v>
      </c>
      <c r="M24" s="95" t="e">
        <f t="shared" si="9"/>
        <v>#REF!</v>
      </c>
      <c r="N24" s="96" t="e">
        <f t="shared" si="9"/>
        <v>#REF!</v>
      </c>
    </row>
    <row r="25" spans="1:14" s="2" customFormat="1" ht="18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21"/>
      <c r="M25" s="21"/>
      <c r="N25" s="21"/>
    </row>
    <row r="26" spans="5:14" s="4" customFormat="1" ht="14.25">
      <c r="E26" s="63"/>
      <c r="F26" s="63"/>
      <c r="N26" s="74" t="s">
        <v>14</v>
      </c>
    </row>
    <row r="27" spans="1:14" s="4" customFormat="1" ht="31.5">
      <c r="A27" s="64" t="s">
        <v>24</v>
      </c>
      <c r="B27" s="65" t="e">
        <f>SUM(B30,B31)</f>
        <v>#REF!</v>
      </c>
      <c r="C27" s="66" t="e">
        <f aca="true" t="shared" si="10" ref="C27:N27">C30+C31</f>
        <v>#REF!</v>
      </c>
      <c r="D27" s="43" t="e">
        <f t="shared" si="10"/>
        <v>#REF!</v>
      </c>
      <c r="E27" s="43" t="e">
        <f t="shared" si="10"/>
        <v>#REF!</v>
      </c>
      <c r="F27" s="67" t="e">
        <f t="shared" si="10"/>
        <v>#REF!</v>
      </c>
      <c r="G27" s="67" t="e">
        <f t="shared" si="10"/>
        <v>#REF!</v>
      </c>
      <c r="H27" s="44" t="e">
        <f t="shared" si="10"/>
        <v>#REF!</v>
      </c>
      <c r="I27" s="44" t="e">
        <f t="shared" si="10"/>
        <v>#REF!</v>
      </c>
      <c r="J27" s="44" t="e">
        <f t="shared" si="10"/>
        <v>#REF!</v>
      </c>
      <c r="K27" s="44" t="e">
        <f t="shared" si="10"/>
        <v>#REF!</v>
      </c>
      <c r="L27" s="44" t="e">
        <f t="shared" si="10"/>
        <v>#REF!</v>
      </c>
      <c r="M27" s="78" t="e">
        <f t="shared" si="10"/>
        <v>#REF!</v>
      </c>
      <c r="N27" s="97" t="e">
        <f t="shared" si="10"/>
        <v>#REF!</v>
      </c>
    </row>
    <row r="28" spans="1:14" s="4" customFormat="1" ht="14.25">
      <c r="A28" s="56" t="s">
        <v>25</v>
      </c>
      <c r="B28" s="68"/>
      <c r="C28" s="69"/>
      <c r="D28" s="69"/>
      <c r="E28" s="69"/>
      <c r="F28" s="69"/>
      <c r="G28" s="69"/>
      <c r="H28" s="69">
        <v>1500</v>
      </c>
      <c r="I28" s="98"/>
      <c r="J28" s="69"/>
      <c r="K28" s="69"/>
      <c r="L28" s="69"/>
      <c r="M28" s="99"/>
      <c r="N28" s="100"/>
    </row>
    <row r="29" spans="1:14" s="4" customFormat="1" ht="15">
      <c r="A29" s="46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2"/>
      <c r="N29" s="83"/>
    </row>
    <row r="30" spans="1:14" s="4" customFormat="1" ht="14.25">
      <c r="A30" s="48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92" t="e">
        <f>#REF!</f>
        <v>#REF!</v>
      </c>
    </row>
    <row r="31" spans="1:14" s="4" customFormat="1" ht="15">
      <c r="A31" s="60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92" t="e">
        <f>#REF!</f>
        <v>#REF!</v>
      </c>
    </row>
    <row r="32" spans="1:14" s="4" customFormat="1" ht="15">
      <c r="A32" s="46" t="s">
        <v>12</v>
      </c>
      <c r="B32" s="7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2"/>
      <c r="N32" s="83"/>
    </row>
    <row r="33" spans="1:14" s="4" customFormat="1" ht="28.5">
      <c r="A33" s="50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82" t="e">
        <f>#REF!</f>
        <v>#REF!</v>
      </c>
      <c r="N33" s="83" t="e">
        <f>#REF!</f>
        <v>#REF!</v>
      </c>
    </row>
    <row r="34" spans="1:14" s="4" customFormat="1" ht="28.5">
      <c r="A34" s="51" t="s">
        <v>29</v>
      </c>
      <c r="B34" s="71" t="e">
        <f>#REF!</f>
        <v>#REF!</v>
      </c>
      <c r="C34" s="71" t="e">
        <f>#REF!</f>
        <v>#REF!</v>
      </c>
      <c r="D34" s="71" t="e">
        <f>#REF!</f>
        <v>#REF!</v>
      </c>
      <c r="E34" s="71" t="e">
        <f>#REF!</f>
        <v>#REF!</v>
      </c>
      <c r="F34" s="71" t="e">
        <f>#REF!</f>
        <v>#REF!</v>
      </c>
      <c r="G34" s="71" t="e">
        <f>#REF!</f>
        <v>#REF!</v>
      </c>
      <c r="H34" s="71" t="e">
        <f>#REF!</f>
        <v>#REF!</v>
      </c>
      <c r="I34" s="71" t="e">
        <f>#REF!</f>
        <v>#REF!</v>
      </c>
      <c r="J34" s="71" t="e">
        <f>#REF!</f>
        <v>#REF!</v>
      </c>
      <c r="K34" s="71" t="e">
        <f>#REF!</f>
        <v>#REF!</v>
      </c>
      <c r="L34" s="71" t="e">
        <f>#REF!</f>
        <v>#REF!</v>
      </c>
      <c r="M34" s="86" t="e">
        <f>#REF!</f>
        <v>#REF!</v>
      </c>
      <c r="N34" s="87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72" t="s">
        <v>30</v>
      </c>
      <c r="B36" s="73"/>
      <c r="C36" s="73"/>
      <c r="D36" s="73"/>
      <c r="E36" s="73"/>
      <c r="F36" s="73"/>
      <c r="G36" s="73"/>
      <c r="H36" s="73"/>
      <c r="I36" s="73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03" t="s">
        <v>32</v>
      </c>
      <c r="B68" s="103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4" t="s">
        <v>45</v>
      </c>
      <c r="B69" s="104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4" t="s">
        <v>46</v>
      </c>
      <c r="B70" s="104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4" t="s">
        <v>47</v>
      </c>
      <c r="B71" s="104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4" t="s">
        <v>48</v>
      </c>
      <c r="B72" s="104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4" t="s">
        <v>49</v>
      </c>
      <c r="B73" s="10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4" t="s">
        <v>50</v>
      </c>
      <c r="B74" s="10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4" t="s">
        <v>51</v>
      </c>
      <c r="B75" s="104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4" t="s">
        <v>52</v>
      </c>
      <c r="B76" s="104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4" t="s">
        <v>53</v>
      </c>
      <c r="B77" s="104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4" t="s">
        <v>54</v>
      </c>
      <c r="B78" s="104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4" t="s">
        <v>55</v>
      </c>
      <c r="B79" s="104"/>
      <c r="C79" s="104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4" t="s">
        <v>56</v>
      </c>
      <c r="B80" s="104"/>
      <c r="C80" s="104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4" t="s">
        <v>57</v>
      </c>
      <c r="B81" s="104"/>
      <c r="C81" s="104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4" t="s">
        <v>58</v>
      </c>
      <c r="B82" s="104"/>
      <c r="C82" s="104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4" t="s">
        <v>59</v>
      </c>
      <c r="B83" s="104"/>
      <c r="C83" s="104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4" t="s">
        <v>60</v>
      </c>
      <c r="B84" s="104"/>
      <c r="C84" s="104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4" t="s">
        <v>61</v>
      </c>
      <c r="B85" s="104"/>
      <c r="C85" s="104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6" t="s">
        <v>62</v>
      </c>
      <c r="B86" s="106"/>
      <c r="C86" s="106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6" t="s">
        <v>63</v>
      </c>
      <c r="B87" s="106"/>
      <c r="C87" s="106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6" t="s">
        <v>64</v>
      </c>
      <c r="B88" s="106"/>
      <c r="C88" s="106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6" t="s">
        <v>65</v>
      </c>
      <c r="B89" s="106"/>
      <c r="C89" s="106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05"/>
      <c r="B90" s="105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03" t="s">
        <v>67</v>
      </c>
      <c r="B92" s="103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6" t="s">
        <v>68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90" zoomScaleNormal="75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3.28125" style="110" customWidth="1"/>
    <col min="2" max="2" width="16.140625" style="110" customWidth="1"/>
    <col min="3" max="3" width="11.421875" style="110" bestFit="1" customWidth="1"/>
    <col min="4" max="5" width="13.28125" style="110" bestFit="1" customWidth="1"/>
    <col min="6" max="7" width="11.57421875" style="110" bestFit="1" customWidth="1"/>
    <col min="8" max="8" width="13.28125" style="110" bestFit="1" customWidth="1"/>
    <col min="9" max="10" width="11.57421875" style="110" bestFit="1" customWidth="1"/>
    <col min="11" max="11" width="14.140625" style="110" bestFit="1" customWidth="1"/>
    <col min="12" max="12" width="13.28125" style="110" bestFit="1" customWidth="1"/>
    <col min="13" max="13" width="11.7109375" style="110" bestFit="1" customWidth="1"/>
    <col min="14" max="14" width="12.57421875" style="110" bestFit="1" customWidth="1"/>
    <col min="15" max="16384" width="9.140625" style="110" customWidth="1"/>
  </cols>
  <sheetData>
    <row r="1" spans="1:11" ht="45.75" customHeight="1">
      <c r="A1" s="107" t="s">
        <v>90</v>
      </c>
      <c r="B1" s="108"/>
      <c r="C1" s="108"/>
      <c r="D1" s="108"/>
      <c r="E1" s="108"/>
      <c r="F1" s="108"/>
      <c r="G1" s="108"/>
      <c r="H1" s="108"/>
      <c r="I1" s="109"/>
      <c r="J1" s="109"/>
      <c r="K1" s="109"/>
    </row>
    <row r="2" spans="1:14" ht="28.5" customHeight="1" thickBot="1">
      <c r="A2" s="111"/>
      <c r="N2" s="112" t="s">
        <v>91</v>
      </c>
    </row>
    <row r="3" spans="1:14" s="117" customFormat="1" ht="63" customHeight="1" thickBot="1">
      <c r="A3" s="113" t="s">
        <v>69</v>
      </c>
      <c r="B3" s="114">
        <v>2023</v>
      </c>
      <c r="C3" s="115" t="s">
        <v>78</v>
      </c>
      <c r="D3" s="115" t="s">
        <v>79</v>
      </c>
      <c r="E3" s="115" t="s">
        <v>80</v>
      </c>
      <c r="F3" s="115" t="s">
        <v>81</v>
      </c>
      <c r="G3" s="115" t="s">
        <v>82</v>
      </c>
      <c r="H3" s="115" t="s">
        <v>83</v>
      </c>
      <c r="I3" s="115" t="s">
        <v>84</v>
      </c>
      <c r="J3" s="115" t="s">
        <v>85</v>
      </c>
      <c r="K3" s="115" t="s">
        <v>86</v>
      </c>
      <c r="L3" s="115" t="s">
        <v>87</v>
      </c>
      <c r="M3" s="115" t="s">
        <v>88</v>
      </c>
      <c r="N3" s="116" t="s">
        <v>89</v>
      </c>
    </row>
    <row r="4" spans="1:19" s="117" customFormat="1" ht="37.5" customHeight="1" thickBot="1">
      <c r="A4" s="13" t="s">
        <v>70</v>
      </c>
      <c r="B4" s="118">
        <v>141951.9199</v>
      </c>
      <c r="C4" s="118">
        <v>4677.084833333333</v>
      </c>
      <c r="D4" s="118">
        <v>10992.660833333335</v>
      </c>
      <c r="E4" s="118">
        <v>4476.840833333334</v>
      </c>
      <c r="F4" s="118">
        <v>17891.353833333334</v>
      </c>
      <c r="G4" s="118">
        <v>3305.2688333333335</v>
      </c>
      <c r="H4" s="118">
        <v>15624.610833333332</v>
      </c>
      <c r="I4" s="118">
        <v>6655.455833333333</v>
      </c>
      <c r="J4" s="118">
        <v>9056.156833333334</v>
      </c>
      <c r="K4" s="118">
        <v>25057.500833333335</v>
      </c>
      <c r="L4" s="118">
        <v>17416.790453333335</v>
      </c>
      <c r="M4" s="118">
        <v>11591.433473333334</v>
      </c>
      <c r="N4" s="119">
        <v>15206.762473333334</v>
      </c>
      <c r="O4" s="120"/>
      <c r="P4" s="120"/>
      <c r="Q4" s="120"/>
      <c r="R4" s="120"/>
      <c r="S4" s="120"/>
    </row>
    <row r="5" spans="1:14" s="117" customFormat="1" ht="23.25" customHeight="1">
      <c r="A5" s="33" t="s">
        <v>71</v>
      </c>
      <c r="B5" s="121"/>
      <c r="C5" s="122">
        <v>0</v>
      </c>
      <c r="D5" s="122">
        <v>0</v>
      </c>
      <c r="E5" s="122">
        <v>0</v>
      </c>
      <c r="F5" s="122">
        <v>0</v>
      </c>
      <c r="G5" s="122"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0</v>
      </c>
      <c r="N5" s="123">
        <v>0</v>
      </c>
    </row>
    <row r="6" spans="1:14" s="117" customFormat="1" ht="23.25" customHeight="1">
      <c r="A6" s="34" t="s">
        <v>72</v>
      </c>
      <c r="B6" s="124">
        <v>112325.98541999998</v>
      </c>
      <c r="C6" s="125">
        <v>1731.4641666666666</v>
      </c>
      <c r="D6" s="125">
        <v>6718.624166666668</v>
      </c>
      <c r="E6" s="125">
        <v>2712.284166666667</v>
      </c>
      <c r="F6" s="125">
        <v>14553.114166666666</v>
      </c>
      <c r="G6" s="125">
        <v>1722.8441666666668</v>
      </c>
      <c r="H6" s="125">
        <v>14252.664166666666</v>
      </c>
      <c r="I6" s="125">
        <v>4052.8941666666665</v>
      </c>
      <c r="J6" s="125">
        <v>8071.854166666667</v>
      </c>
      <c r="K6" s="125">
        <v>21388.924166666668</v>
      </c>
      <c r="L6" s="125">
        <v>12962.077106666666</v>
      </c>
      <c r="M6" s="125">
        <v>9911.580626666668</v>
      </c>
      <c r="N6" s="126">
        <v>14247.660186666668</v>
      </c>
    </row>
    <row r="7" spans="1:14" s="117" customFormat="1" ht="21" customHeight="1" thickBot="1">
      <c r="A7" s="35" t="s">
        <v>73</v>
      </c>
      <c r="B7" s="127">
        <v>29625.934480000004</v>
      </c>
      <c r="C7" s="128">
        <v>2945.6206666666667</v>
      </c>
      <c r="D7" s="128">
        <v>4274.036666666667</v>
      </c>
      <c r="E7" s="128">
        <v>1764.5566666666668</v>
      </c>
      <c r="F7" s="128">
        <v>3338.2396666666664</v>
      </c>
      <c r="G7" s="128">
        <v>1582.4246666666666</v>
      </c>
      <c r="H7" s="128">
        <v>1371.9466666666665</v>
      </c>
      <c r="I7" s="128">
        <v>2602.5616666666665</v>
      </c>
      <c r="J7" s="128">
        <v>984.3026666666667</v>
      </c>
      <c r="K7" s="128">
        <v>3668.576666666667</v>
      </c>
      <c r="L7" s="128">
        <v>4454.713346666667</v>
      </c>
      <c r="M7" s="128">
        <v>1679.8528466666667</v>
      </c>
      <c r="N7" s="129">
        <v>959.1022866666667</v>
      </c>
    </row>
    <row r="8" spans="1:14" s="117" customFormat="1" ht="16.5" thickBot="1">
      <c r="A8" s="13" t="s">
        <v>74</v>
      </c>
      <c r="B8" s="130">
        <v>116237.22989999999</v>
      </c>
      <c r="C8" s="131">
        <v>2785.4148333333333</v>
      </c>
      <c r="D8" s="131">
        <v>7694.950833333334</v>
      </c>
      <c r="E8" s="131">
        <v>3213.8508333333334</v>
      </c>
      <c r="F8" s="131">
        <v>16640.903833333334</v>
      </c>
      <c r="G8" s="131">
        <v>2033.4588333333334</v>
      </c>
      <c r="H8" s="131">
        <v>15236.990833333331</v>
      </c>
      <c r="I8" s="131">
        <v>5485.765833333333</v>
      </c>
      <c r="J8" s="131">
        <v>2754.2168333333334</v>
      </c>
      <c r="K8" s="131">
        <v>21435.420833333334</v>
      </c>
      <c r="L8" s="131">
        <v>15781.490453333332</v>
      </c>
      <c r="M8" s="131">
        <v>10611.493473333334</v>
      </c>
      <c r="N8" s="132">
        <v>12563.272473333334</v>
      </c>
    </row>
    <row r="9" spans="1:14" s="117" customFormat="1" ht="15.75">
      <c r="A9" s="33" t="s">
        <v>71</v>
      </c>
      <c r="B9" s="121"/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4">
        <v>0</v>
      </c>
    </row>
    <row r="10" spans="1:14" s="117" customFormat="1" ht="20.25" customHeight="1">
      <c r="A10" s="34" t="s">
        <v>75</v>
      </c>
      <c r="B10" s="135">
        <v>98037.03542</v>
      </c>
      <c r="C10" s="136">
        <v>589.3741666666667</v>
      </c>
      <c r="D10" s="136">
        <v>4809.984166666668</v>
      </c>
      <c r="E10" s="136">
        <v>2602.1141666666667</v>
      </c>
      <c r="F10" s="136">
        <v>14466.444166666666</v>
      </c>
      <c r="G10" s="136">
        <v>1510.5841666666668</v>
      </c>
      <c r="H10" s="136">
        <v>14042.624166666665</v>
      </c>
      <c r="I10" s="136">
        <v>3906.3341666666665</v>
      </c>
      <c r="J10" s="136">
        <v>2594.304166666667</v>
      </c>
      <c r="K10" s="136">
        <v>19282.694166666668</v>
      </c>
      <c r="L10" s="136">
        <v>12579.897106666665</v>
      </c>
      <c r="M10" s="136">
        <v>9512.130626666667</v>
      </c>
      <c r="N10" s="137">
        <v>12140.550186666667</v>
      </c>
    </row>
    <row r="11" spans="1:14" s="117" customFormat="1" ht="21" customHeight="1" thickBot="1">
      <c r="A11" s="35" t="s">
        <v>76</v>
      </c>
      <c r="B11" s="138">
        <v>18200.194480000002</v>
      </c>
      <c r="C11" s="139">
        <v>2196.0406666666668</v>
      </c>
      <c r="D11" s="139">
        <v>2884.9666666666667</v>
      </c>
      <c r="E11" s="139">
        <v>611.7366666666668</v>
      </c>
      <c r="F11" s="139">
        <v>2174.4596666666666</v>
      </c>
      <c r="G11" s="139">
        <v>522.8746666666666</v>
      </c>
      <c r="H11" s="139">
        <v>1194.3666666666666</v>
      </c>
      <c r="I11" s="139">
        <v>1579.4316666666666</v>
      </c>
      <c r="J11" s="139">
        <v>159.91266666666667</v>
      </c>
      <c r="K11" s="139">
        <v>2152.726666666667</v>
      </c>
      <c r="L11" s="139">
        <v>3201.593346666667</v>
      </c>
      <c r="M11" s="139">
        <v>1099.3628466666667</v>
      </c>
      <c r="N11" s="140">
        <v>422.72228666666666</v>
      </c>
    </row>
    <row r="12" spans="1:14" s="117" customFormat="1" ht="16.5" thickBot="1">
      <c r="A12" s="13" t="s">
        <v>77</v>
      </c>
      <c r="B12" s="141">
        <v>25714.69</v>
      </c>
      <c r="C12" s="131">
        <v>1891.67</v>
      </c>
      <c r="D12" s="131">
        <v>3297.71</v>
      </c>
      <c r="E12" s="131">
        <v>1262.99</v>
      </c>
      <c r="F12" s="131">
        <v>1250.45</v>
      </c>
      <c r="G12" s="131">
        <v>1271.81</v>
      </c>
      <c r="H12" s="131">
        <v>387.62</v>
      </c>
      <c r="I12" s="131">
        <v>1169.69</v>
      </c>
      <c r="J12" s="131">
        <v>6301.9400000000005</v>
      </c>
      <c r="K12" s="131">
        <v>3622.08</v>
      </c>
      <c r="L12" s="131">
        <v>1635.2999999999997</v>
      </c>
      <c r="M12" s="131">
        <v>979.94</v>
      </c>
      <c r="N12" s="132">
        <v>2643.4900000000002</v>
      </c>
    </row>
    <row r="13" spans="1:14" s="117" customFormat="1" ht="15.75">
      <c r="A13" s="33" t="s">
        <v>71</v>
      </c>
      <c r="B13" s="121"/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4">
        <v>0</v>
      </c>
    </row>
    <row r="14" spans="1:14" s="117" customFormat="1" ht="19.5" customHeight="1">
      <c r="A14" s="34" t="s">
        <v>75</v>
      </c>
      <c r="B14" s="135">
        <v>14288.95</v>
      </c>
      <c r="C14" s="136">
        <v>1142.09</v>
      </c>
      <c r="D14" s="136">
        <v>1908.6399999999999</v>
      </c>
      <c r="E14" s="136">
        <v>110.17</v>
      </c>
      <c r="F14" s="136">
        <v>86.67</v>
      </c>
      <c r="G14" s="136">
        <v>212.26</v>
      </c>
      <c r="H14" s="136">
        <v>210.04</v>
      </c>
      <c r="I14" s="136">
        <v>146.56</v>
      </c>
      <c r="J14" s="136">
        <v>5477.55</v>
      </c>
      <c r="K14" s="136">
        <v>2106.23</v>
      </c>
      <c r="L14" s="136">
        <v>382.17999999999995</v>
      </c>
      <c r="M14" s="136">
        <v>399.45000000000005</v>
      </c>
      <c r="N14" s="137">
        <v>2107.11</v>
      </c>
    </row>
    <row r="15" spans="1:14" s="117" customFormat="1" ht="22.5" customHeight="1" thickBot="1">
      <c r="A15" s="36" t="s">
        <v>76</v>
      </c>
      <c r="B15" s="142">
        <v>11425.739999999998</v>
      </c>
      <c r="C15" s="143">
        <v>749.58</v>
      </c>
      <c r="D15" s="143">
        <v>1389.07</v>
      </c>
      <c r="E15" s="143">
        <v>1152.82</v>
      </c>
      <c r="F15" s="143">
        <v>1163.78</v>
      </c>
      <c r="G15" s="143">
        <v>1059.55</v>
      </c>
      <c r="H15" s="143">
        <v>177.58</v>
      </c>
      <c r="I15" s="143">
        <v>1023.13</v>
      </c>
      <c r="J15" s="143">
        <v>824.39</v>
      </c>
      <c r="K15" s="143">
        <v>1515.8500000000001</v>
      </c>
      <c r="L15" s="143">
        <v>1253.12</v>
      </c>
      <c r="M15" s="143">
        <v>580.49</v>
      </c>
      <c r="N15" s="144">
        <v>536.38</v>
      </c>
    </row>
    <row r="16" spans="1:14" s="149" customFormat="1" ht="15">
      <c r="A16" s="145" t="s">
        <v>93</v>
      </c>
      <c r="B16" s="146"/>
      <c r="C16" s="146"/>
      <c r="D16" s="146"/>
      <c r="E16" s="146"/>
      <c r="F16" s="146"/>
      <c r="G16" s="147"/>
      <c r="H16" s="147"/>
      <c r="I16" s="147"/>
      <c r="J16" s="147"/>
      <c r="K16" s="147"/>
      <c r="L16" s="147"/>
      <c r="M16" s="148"/>
      <c r="N16" s="148"/>
    </row>
    <row r="17" spans="1:12" ht="15">
      <c r="A17" s="150" t="s">
        <v>92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1:14" ht="12.75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48" ht="12.75">
      <c r="A48" s="154"/>
    </row>
    <row r="49" ht="25.5" customHeight="1">
      <c r="A49" s="155"/>
    </row>
    <row r="50" ht="12.75" customHeight="1">
      <c r="A50" s="156"/>
    </row>
    <row r="51" ht="12.75" customHeight="1">
      <c r="A51" s="156"/>
    </row>
    <row r="52" ht="12.75" customHeight="1">
      <c r="A52" s="156"/>
    </row>
    <row r="53" ht="12.75" customHeight="1">
      <c r="A53" s="156"/>
    </row>
    <row r="54" ht="12.75" customHeight="1">
      <c r="A54" s="156"/>
    </row>
    <row r="55" ht="12.75" customHeight="1">
      <c r="A55" s="156"/>
    </row>
    <row r="56" ht="12.75" customHeight="1">
      <c r="A56" s="156"/>
    </row>
    <row r="57" ht="12.75" customHeight="1">
      <c r="A57" s="156"/>
    </row>
    <row r="58" ht="12.75" customHeight="1">
      <c r="A58" s="156"/>
    </row>
    <row r="59" ht="12.75" customHeight="1">
      <c r="A59" s="156"/>
    </row>
    <row r="60" s="157" customFormat="1" ht="12.75" customHeight="1">
      <c r="A60" s="156"/>
    </row>
    <row r="61" ht="12.75" customHeight="1">
      <c r="A61" s="156"/>
    </row>
    <row r="62" ht="12.75" customHeight="1">
      <c r="A62" s="156"/>
    </row>
    <row r="63" ht="12.75" customHeight="1">
      <c r="A63" s="156"/>
    </row>
    <row r="64" ht="12.75" customHeight="1">
      <c r="A64" s="156"/>
    </row>
    <row r="65" ht="12.75" customHeight="1">
      <c r="A65" s="156"/>
    </row>
    <row r="66" ht="12.75" customHeight="1">
      <c r="A66" s="156"/>
    </row>
    <row r="67" ht="12.75" customHeight="1">
      <c r="A67" s="158"/>
    </row>
    <row r="68" ht="12.75" customHeight="1">
      <c r="A68" s="158"/>
    </row>
    <row r="69" ht="12.75" customHeight="1">
      <c r="A69" s="158"/>
    </row>
    <row r="70" ht="12.75" customHeight="1">
      <c r="A70" s="158"/>
    </row>
    <row r="71" s="160" customFormat="1" ht="12.75" customHeight="1">
      <c r="A71" s="159"/>
    </row>
    <row r="72" ht="44.25" customHeight="1">
      <c r="A72" s="155"/>
    </row>
    <row r="73" s="160" customFormat="1" ht="12.75" customHeight="1">
      <c r="A73" s="155"/>
    </row>
    <row r="74" ht="30.75" customHeight="1">
      <c r="A74" s="158"/>
    </row>
  </sheetData>
  <sheetProtection/>
  <mergeCells count="1">
    <mergeCell ref="B1:H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2023-11-15T07:26:19Z</cp:lastPrinted>
  <dcterms:created xsi:type="dcterms:W3CDTF">2015-04-24T09:04:58Z</dcterms:created>
  <dcterms:modified xsi:type="dcterms:W3CDTF">2023-11-15T07:26:26Z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