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<sst xmlns="http://schemas.openxmlformats.org/spreadsheetml/2006/main" count="108" uniqueCount="95">
  <si>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</si>
  <si>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</si>
  <si>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</si>
  <si>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</si>
  <si>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</si>
  <si>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</si>
  <si>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</si>
  <si>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</si>
  <si>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</si>
  <si>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</si>
  <si>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</si>
  <si>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</si>
  <si>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</si>
  <si>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</si>
  <si>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</si>
  <si>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</si>
  <si>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</si>
  <si>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</si>
  <si>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</si>
  <si>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</si>
  <si>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</si>
  <si>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</si>
  <si>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</si>
  <si>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</si>
  <si>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</si>
  <si>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</si>
  <si>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</si>
  <si>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</si>
  <si>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</si>
  <si>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</si>
  <si>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</si>
  <si>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</si>
  <si>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</si>
  <si>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</si>
  <si>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</si>
  <si>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</si>
  <si>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</si>
  <si>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</si>
  <si>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</si>
  <si>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</si>
  <si>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</si>
  <si>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</si>
  <si>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</si>
  <si>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</si>
  <si>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</si>
  <si>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</si>
  <si>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</si>
  <si>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</si>
  <si>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</si>
  <si>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</si>
  <si>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</si>
  <si>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</si>
  <si>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</si>
  <si>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</si>
  <si>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</si>
  <si>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</si>
  <si>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</si>
  <si>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</si>
  <si>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</si>
  <si>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</si>
  <si>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</si>
  <si>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</si>
  <si>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</si>
  <si>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</si>
  <si>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</si>
  <si>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</si>
  <si>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</si>
  <si>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</si>
  <si>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</si>
  <si>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</si>
  <si>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</si>
  <si>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</si>
  <si>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</si>
  <si>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</si>
  <si>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</si>
  <si>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</si>
  <si>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</si>
  <si>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</si>
  <si>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</si>
  <si>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</si>
  <si>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</si>
  <si>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</si>
  <si>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</si>
  <si>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</si>
  <si>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</si>
  <si>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</si>
  <si>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</si>
  <si>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</si>
  <si>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</si>
  <si>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</si>
  <si>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**) average exchange rate Ron/Eur for 2021, according to CNSP- November 2021</t>
  </si>
  <si>
    <t>Government public debt service*)</t>
  </si>
  <si>
    <t xml:space="preserve"> mil. Lei</t>
  </si>
  <si>
    <t>**) projection on debt contracted at the end of January 2022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</si>
  <si>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 January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</si>
</sst>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6" xfId="0" applyNumberFormat="1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vertical="top" wrapText="1"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6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6" fillId="35" borderId="29" xfId="0" applyNumberFormat="1" applyFont="1" applyFill="1" applyBorder="1" applyAlignment="1">
      <alignment horizontal="center" vertical="center" wrapText="1"/>
    </xf>
    <xf numFmtId="0" fontId="6" fillId="35" borderId="30" xfId="0" applyNumberFormat="1" applyFont="1" applyFill="1" applyBorder="1" applyAlignment="1">
      <alignment horizontal="center" vertical="center" wrapText="1"/>
    </xf>
    <xf numFmtId="186" fontId="6" fillId="35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top" wrapText="1"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Fill="1" applyBorder="1" applyAlignment="1">
      <alignment/>
    </xf>
    <xf numFmtId="178" fontId="6" fillId="0" borderId="33" xfId="0" applyNumberFormat="1" applyFont="1" applyBorder="1" applyAlignment="1">
      <alignment/>
    </xf>
    <xf numFmtId="0" fontId="6" fillId="33" borderId="34" xfId="0" applyNumberFormat="1" applyFont="1" applyFill="1" applyBorder="1" applyAlignment="1">
      <alignment horizontal="right" vertical="center" wrapText="1"/>
    </xf>
    <xf numFmtId="0" fontId="8" fillId="0" borderId="35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6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8" xfId="0" applyNumberFormat="1" applyFont="1" applyFill="1" applyBorder="1" applyAlignment="1">
      <alignment horizontal="left" vertical="center" wrapText="1"/>
    </xf>
    <xf numFmtId="178" fontId="6" fillId="0" borderId="39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left" vertical="center" wrapText="1"/>
    </xf>
    <xf numFmtId="178" fontId="9" fillId="0" borderId="30" xfId="0" applyNumberFormat="1" applyFont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 horizontal="left" vertical="top" wrapText="1"/>
    </xf>
    <xf numFmtId="0" fontId="9" fillId="33" borderId="29" xfId="0" applyNumberFormat="1" applyFont="1" applyFill="1" applyBorder="1" applyAlignment="1">
      <alignment horizontal="left" vertical="top" wrapText="1"/>
    </xf>
    <xf numFmtId="178" fontId="9" fillId="33" borderId="40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31" xfId="0" applyNumberFormat="1" applyFont="1" applyFill="1" applyBorder="1" applyAlignment="1">
      <alignment horizontal="left" vertical="center" wrapText="1"/>
    </xf>
    <xf numFmtId="178" fontId="6" fillId="0" borderId="41" xfId="0" applyNumberFormat="1" applyFont="1" applyBorder="1" applyAlignment="1">
      <alignment/>
    </xf>
    <xf numFmtId="178" fontId="61" fillId="0" borderId="33" xfId="0" applyNumberFormat="1" applyFont="1" applyFill="1" applyBorder="1" applyAlignment="1">
      <alignment/>
    </xf>
    <xf numFmtId="178" fontId="6" fillId="36" borderId="33" xfId="0" applyNumberFormat="1" applyFont="1" applyFill="1" applyBorder="1" applyAlignment="1">
      <alignment/>
    </xf>
    <xf numFmtId="178" fontId="9" fillId="0" borderId="39" xfId="0" applyNumberFormat="1" applyFont="1" applyBorder="1" applyAlignment="1">
      <alignment/>
    </xf>
    <xf numFmtId="178" fontId="10" fillId="0" borderId="30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4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30" xfId="0" applyNumberFormat="1" applyFont="1" applyFill="1" applyBorder="1" applyAlignment="1">
      <alignment horizontal="center" vertical="center" wrapText="1"/>
    </xf>
    <xf numFmtId="186" fontId="6" fillId="35" borderId="40" xfId="0" applyNumberFormat="1" applyFont="1" applyFill="1" applyBorder="1" applyAlignment="1">
      <alignment horizontal="center" vertical="center" wrapText="1"/>
    </xf>
    <xf numFmtId="186" fontId="6" fillId="35" borderId="17" xfId="0" applyNumberFormat="1" applyFont="1" applyFill="1" applyBorder="1" applyAlignment="1">
      <alignment horizontal="center" vertical="center" wrapText="1"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6" fillId="33" borderId="46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44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44" xfId="0" applyNumberFormat="1" applyFont="1" applyFill="1" applyBorder="1" applyAlignment="1">
      <alignment/>
    </xf>
    <xf numFmtId="178" fontId="4" fillId="0" borderId="47" xfId="0" applyNumberFormat="1" applyFont="1" applyBorder="1" applyAlignment="1">
      <alignment/>
    </xf>
    <xf numFmtId="178" fontId="4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9" fillId="0" borderId="49" xfId="0" applyNumberFormat="1" applyFont="1" applyFill="1" applyBorder="1" applyAlignment="1">
      <alignment horizontal="center" vertical="center"/>
    </xf>
    <xf numFmtId="178" fontId="9" fillId="0" borderId="50" xfId="0" applyNumberFormat="1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44" xfId="0" applyNumberFormat="1" applyFont="1" applyFill="1" applyBorder="1" applyAlignment="1">
      <alignment/>
    </xf>
    <xf numFmtId="178" fontId="9" fillId="33" borderId="49" xfId="0" applyNumberFormat="1" applyFont="1" applyFill="1" applyBorder="1" applyAlignment="1">
      <alignment/>
    </xf>
    <xf numFmtId="178" fontId="9" fillId="33" borderId="50" xfId="0" applyNumberFormat="1" applyFont="1" applyFill="1" applyBorder="1" applyAlignment="1">
      <alignment/>
    </xf>
    <xf numFmtId="178" fontId="6" fillId="0" borderId="51" xfId="0" applyNumberFormat="1" applyFont="1" applyBorder="1" applyAlignment="1">
      <alignment/>
    </xf>
    <xf numFmtId="178" fontId="9" fillId="0" borderId="30" xfId="0" applyNumberFormat="1" applyFont="1" applyBorder="1" applyAlignment="1">
      <alignment/>
    </xf>
    <xf numFmtId="178" fontId="10" fillId="0" borderId="49" xfId="0" applyNumberFormat="1" applyFont="1" applyBorder="1" applyAlignment="1">
      <alignment/>
    </xf>
    <xf numFmtId="178" fontId="10" fillId="0" borderId="5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52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7" fillId="0" borderId="52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20" xfId="0" applyNumberFormat="1" applyFont="1" applyFill="1" applyBorder="1" applyAlignment="1">
      <alignment horizontal="center" vertical="center" wrapText="1"/>
    </xf>
    <xf numFmtId="0" fontId="11" fillId="37" borderId="20" xfId="0" applyNumberFormat="1" applyFont="1" applyFill="1" applyBorder="1" applyAlignment="1">
      <alignment horizontal="center" vertical="center" wrapText="1"/>
    </xf>
    <xf numFmtId="0" fontId="11" fillId="37" borderId="5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0" fontId="8" fillId="0" borderId="53" xfId="0" applyFont="1" applyBorder="1" applyAlignment="1">
      <alignment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3926871"/>
        <c:axId val="15579792"/>
      </c:barChart>
      <c:catAx>
        <c:axId val="539268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At val="0"/>
        <c:auto val="1"/>
        <c:lblOffset val="100"/>
        <c:tickLblSkip val="1"/>
        <c:noMultiLvlLbl val="0"/>
      </c:catAx>
      <c:valAx>
        <c:axId val="1557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1"/>
      <c r="D2" s="7"/>
      <c r="J2" s="1"/>
      <c r="K2" s="7"/>
      <c r="N2" s="92" t="s">
        <v>1</v>
      </c>
    </row>
    <row r="3" spans="1:14" s="4" customFormat="1" ht="45.75" customHeight="1">
      <c r="A3" s="56" t="s">
        <v>2</v>
      </c>
      <c r="B3" s="57" t="s">
        <v>3</v>
      </c>
      <c r="C3" s="58">
        <v>42370</v>
      </c>
      <c r="D3" s="58">
        <v>42401</v>
      </c>
      <c r="E3" s="58">
        <v>42430</v>
      </c>
      <c r="F3" s="58">
        <v>42461</v>
      </c>
      <c r="G3" s="58">
        <v>42491</v>
      </c>
      <c r="H3" s="58">
        <v>42522</v>
      </c>
      <c r="I3" s="93" t="s">
        <v>4</v>
      </c>
      <c r="J3" s="93" t="s">
        <v>5</v>
      </c>
      <c r="K3" s="93" t="s">
        <v>6</v>
      </c>
      <c r="L3" s="93" t="s">
        <v>7</v>
      </c>
      <c r="M3" s="94" t="s">
        <v>8</v>
      </c>
      <c r="N3" s="95" t="s">
        <v>9</v>
      </c>
    </row>
    <row r="4" spans="1:14" s="4" customFormat="1" ht="48.75" customHeight="1">
      <c r="A4" s="59" t="s">
        <v>10</v>
      </c>
      <c r="B4" s="60" t="e">
        <f aca="true" t="shared" si="0" ref="B4:N4">SUM(B7,B9)</f>
        <v>#REF!</v>
      </c>
      <c r="C4" s="61" t="e">
        <f t="shared" si="0"/>
        <v>#REF!</v>
      </c>
      <c r="D4" s="61" t="e">
        <f t="shared" si="0"/>
        <v>#REF!</v>
      </c>
      <c r="E4" s="61" t="e">
        <f t="shared" si="0"/>
        <v>#REF!</v>
      </c>
      <c r="F4" s="62" t="e">
        <f t="shared" si="0"/>
        <v>#REF!</v>
      </c>
      <c r="G4" s="62" t="e">
        <f t="shared" si="0"/>
        <v>#REF!</v>
      </c>
      <c r="H4" s="62" t="e">
        <f t="shared" si="0"/>
        <v>#REF!</v>
      </c>
      <c r="I4" s="62" t="e">
        <f t="shared" si="0"/>
        <v>#REF!</v>
      </c>
      <c r="J4" s="62" t="e">
        <f t="shared" si="0"/>
        <v>#REF!</v>
      </c>
      <c r="K4" s="62" t="e">
        <f t="shared" si="0"/>
        <v>#REF!</v>
      </c>
      <c r="L4" s="62" t="e">
        <f t="shared" si="0"/>
        <v>#REF!</v>
      </c>
      <c r="M4" s="96" t="e">
        <f t="shared" si="0"/>
        <v>#REF!</v>
      </c>
      <c r="N4" s="97" t="e">
        <f t="shared" si="0"/>
        <v>#REF!</v>
      </c>
    </row>
    <row r="5" spans="1:14" s="4" customFormat="1" ht="15">
      <c r="A5" s="63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98" t="e">
        <f t="shared" si="1"/>
        <v>#REF!</v>
      </c>
      <c r="N5" s="99" t="e">
        <f t="shared" si="1"/>
        <v>#REF!</v>
      </c>
    </row>
    <row r="6" spans="1:14" s="4" customFormat="1" ht="15">
      <c r="A6" s="64" t="s">
        <v>12</v>
      </c>
      <c r="B6" s="9"/>
      <c r="C6" s="10"/>
      <c r="D6" s="10"/>
      <c r="E6" s="65"/>
      <c r="F6" s="10"/>
      <c r="G6" s="10"/>
      <c r="H6" s="10"/>
      <c r="I6" s="10"/>
      <c r="J6" s="10"/>
      <c r="K6" s="10"/>
      <c r="L6" s="10"/>
      <c r="M6" s="100"/>
      <c r="N6" s="101"/>
    </row>
    <row r="7" spans="1:14" s="4" customFormat="1" ht="14.25">
      <c r="A7" s="66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100" t="e">
        <f t="shared" si="2"/>
        <v>#REF!</v>
      </c>
      <c r="N7" s="101" t="e">
        <f t="shared" si="2"/>
        <v>#REF!</v>
      </c>
    </row>
    <row r="8" spans="1:14" s="4" customFormat="1" ht="14.25">
      <c r="A8" s="67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02" t="e">
        <f t="shared" si="3"/>
        <v>#REF!</v>
      </c>
      <c r="N8" s="103" t="e">
        <f t="shared" si="3"/>
        <v>#REF!</v>
      </c>
    </row>
    <row r="9" spans="1:14" s="4" customFormat="1" ht="14.25">
      <c r="A9" s="66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100" t="e">
        <f t="shared" si="4"/>
        <v>#REF!</v>
      </c>
      <c r="N9" s="101" t="e">
        <f t="shared" si="4"/>
        <v>#REF!</v>
      </c>
    </row>
    <row r="10" spans="1:14" s="4" customFormat="1" ht="14.25">
      <c r="A10" s="67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02" t="e">
        <f t="shared" si="5"/>
        <v>#REF!</v>
      </c>
      <c r="N10" s="103" t="e">
        <f t="shared" si="5"/>
        <v>#REF!</v>
      </c>
    </row>
    <row r="11" spans="1:14" s="4" customFormat="1" ht="15">
      <c r="A11" s="64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0"/>
      <c r="N11" s="101"/>
    </row>
    <row r="12" spans="1:14" s="4" customFormat="1" ht="28.5">
      <c r="A12" s="68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100" t="e">
        <f t="shared" si="6"/>
        <v>#REF!</v>
      </c>
      <c r="N12" s="101" t="e">
        <f t="shared" si="6"/>
        <v>#REF!</v>
      </c>
    </row>
    <row r="13" spans="1:14" s="4" customFormat="1" ht="28.5">
      <c r="A13" s="69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104" t="e">
        <f t="shared" si="7"/>
        <v>#REF!</v>
      </c>
      <c r="N13" s="105" t="e">
        <f t="shared" si="7"/>
        <v>#REF!</v>
      </c>
    </row>
    <row r="14" spans="1:14" s="2" customFormat="1" ht="17.25" customHeight="1">
      <c r="A14" s="70" t="s">
        <v>18</v>
      </c>
      <c r="B14" s="52">
        <v>4.46</v>
      </c>
      <c r="C14" s="52">
        <v>4.46</v>
      </c>
      <c r="D14" s="52">
        <v>4.46</v>
      </c>
      <c r="E14" s="52">
        <v>4.46</v>
      </c>
      <c r="F14" s="52">
        <v>4.46</v>
      </c>
      <c r="G14" s="52">
        <v>4.46</v>
      </c>
      <c r="H14" s="52">
        <v>4.46</v>
      </c>
      <c r="I14" s="52">
        <v>4.48</v>
      </c>
      <c r="J14" s="52">
        <v>4.48</v>
      </c>
      <c r="K14" s="52">
        <v>4.48</v>
      </c>
      <c r="L14" s="52">
        <v>4.48</v>
      </c>
      <c r="M14" s="52">
        <v>4.48</v>
      </c>
      <c r="N14" s="52">
        <v>4.48</v>
      </c>
    </row>
    <row r="15" s="4" customFormat="1" ht="14.25"/>
    <row r="16" spans="1:14" s="4" customFormat="1" ht="31.5">
      <c r="A16" s="71" t="s">
        <v>19</v>
      </c>
      <c r="B16" s="72" t="e">
        <f>SUM(B19,B20)</f>
        <v>#REF!</v>
      </c>
      <c r="C16" s="73" t="e">
        <f aca="true" t="shared" si="8" ref="C16:N16">C19+C20</f>
        <v>#REF!</v>
      </c>
      <c r="D16" s="73" t="e">
        <f t="shared" si="8"/>
        <v>#REF!</v>
      </c>
      <c r="E16" s="73" t="e">
        <f t="shared" si="8"/>
        <v>#REF!</v>
      </c>
      <c r="F16" s="73" t="e">
        <f t="shared" si="8"/>
        <v>#REF!</v>
      </c>
      <c r="G16" s="73" t="e">
        <f t="shared" si="8"/>
        <v>#REF!</v>
      </c>
      <c r="H16" s="73" t="e">
        <f t="shared" si="8"/>
        <v>#REF!</v>
      </c>
      <c r="I16" s="73" t="e">
        <f t="shared" si="8"/>
        <v>#REF!</v>
      </c>
      <c r="J16" s="73" t="e">
        <f t="shared" si="8"/>
        <v>#REF!</v>
      </c>
      <c r="K16" s="73" t="e">
        <f t="shared" si="8"/>
        <v>#REF!</v>
      </c>
      <c r="L16" s="73" t="e">
        <f t="shared" si="8"/>
        <v>#REF!</v>
      </c>
      <c r="M16" s="106" t="e">
        <f t="shared" si="8"/>
        <v>#REF!</v>
      </c>
      <c r="N16" s="107" t="e">
        <f t="shared" si="8"/>
        <v>#REF!</v>
      </c>
    </row>
    <row r="17" spans="1:15" s="5" customFormat="1" ht="33.75" customHeight="1">
      <c r="A17" s="74" t="s">
        <v>20</v>
      </c>
      <c r="B17" s="75" t="e">
        <f>SUM(C17:N17)</f>
        <v>#REF!</v>
      </c>
      <c r="C17" s="76" t="e">
        <f>#REF!</f>
        <v>#REF!</v>
      </c>
      <c r="D17" s="76" t="e">
        <f>#REF!</f>
        <v>#REF!</v>
      </c>
      <c r="E17" s="76" t="e">
        <f>#REF!</f>
        <v>#REF!</v>
      </c>
      <c r="F17" s="76" t="e">
        <f>#REF!</f>
        <v>#REF!</v>
      </c>
      <c r="G17" s="76" t="e">
        <f>#REF!</f>
        <v>#REF!</v>
      </c>
      <c r="H17" s="76" t="e">
        <f>#REF!</f>
        <v>#REF!</v>
      </c>
      <c r="I17" s="76" t="e">
        <f>#REF!</f>
        <v>#REF!</v>
      </c>
      <c r="J17" s="76" t="e">
        <f>#REF!</f>
        <v>#REF!</v>
      </c>
      <c r="K17" s="76" t="e">
        <f>#REF!</f>
        <v>#REF!</v>
      </c>
      <c r="L17" s="76" t="e">
        <f>#REF!</f>
        <v>#REF!</v>
      </c>
      <c r="M17" s="108" t="e">
        <f>#REF!</f>
        <v>#REF!</v>
      </c>
      <c r="N17" s="109" t="e">
        <f>#REF!</f>
        <v>#REF!</v>
      </c>
      <c r="O17" s="19"/>
    </row>
    <row r="18" spans="1:14" s="4" customFormat="1" ht="15">
      <c r="A18" s="64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110"/>
    </row>
    <row r="19" spans="1:14" s="4" customFormat="1" ht="14.25">
      <c r="A19" s="66" t="s">
        <v>13</v>
      </c>
      <c r="B19" s="9" t="e">
        <f>SUM(C19:N19)</f>
        <v>#REF!</v>
      </c>
      <c r="C19" s="77" t="e">
        <f>#REF!</f>
        <v>#REF!</v>
      </c>
      <c r="D19" s="77" t="e">
        <f>#REF!</f>
        <v>#REF!</v>
      </c>
      <c r="E19" s="77" t="e">
        <f>#REF!</f>
        <v>#REF!</v>
      </c>
      <c r="F19" s="77" t="e">
        <f>#REF!</f>
        <v>#REF!</v>
      </c>
      <c r="G19" s="77" t="e">
        <f>#REF!</f>
        <v>#REF!</v>
      </c>
      <c r="H19" s="77" t="e">
        <f>#REF!</f>
        <v>#REF!</v>
      </c>
      <c r="I19" s="77" t="e">
        <f>#REF!</f>
        <v>#REF!</v>
      </c>
      <c r="J19" s="77" t="e">
        <f>#REF!</f>
        <v>#REF!</v>
      </c>
      <c r="K19" s="77" t="e">
        <f>#REF!</f>
        <v>#REF!</v>
      </c>
      <c r="L19" s="77" t="e">
        <f>#REF!</f>
        <v>#REF!</v>
      </c>
      <c r="M19" s="111" t="e">
        <f>#REF!</f>
        <v>#REF!</v>
      </c>
      <c r="N19" s="112" t="e">
        <f>#REF!</f>
        <v>#REF!</v>
      </c>
    </row>
    <row r="20" spans="1:14" s="4" customFormat="1" ht="15">
      <c r="A20" s="78" t="s">
        <v>15</v>
      </c>
      <c r="B20" s="9" t="e">
        <f>SUM(C20:N20)</f>
        <v>#REF!</v>
      </c>
      <c r="C20" s="77" t="e">
        <f>#REF!</f>
        <v>#REF!</v>
      </c>
      <c r="D20" s="77" t="e">
        <f>#REF!</f>
        <v>#REF!</v>
      </c>
      <c r="E20" s="77" t="e">
        <f>#REF!</f>
        <v>#REF!</v>
      </c>
      <c r="F20" s="77" t="e">
        <f>#REF!</f>
        <v>#REF!</v>
      </c>
      <c r="G20" s="77" t="e">
        <f>#REF!</f>
        <v>#REF!</v>
      </c>
      <c r="H20" s="77" t="e">
        <f>#REF!</f>
        <v>#REF!</v>
      </c>
      <c r="I20" s="77" t="e">
        <f>#REF!</f>
        <v>#REF!</v>
      </c>
      <c r="J20" s="77" t="e">
        <f>#REF!</f>
        <v>#REF!</v>
      </c>
      <c r="K20" s="77" t="e">
        <f>#REF!</f>
        <v>#REF!</v>
      </c>
      <c r="L20" s="77" t="e">
        <f>#REF!</f>
        <v>#REF!</v>
      </c>
      <c r="M20" s="111" t="e">
        <f>#REF!</f>
        <v>#REF!</v>
      </c>
      <c r="N20" s="112" t="e">
        <f>#REF!</f>
        <v>#REF!</v>
      </c>
    </row>
    <row r="21" spans="1:14" s="4" customFormat="1" ht="15">
      <c r="A21" s="64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0"/>
      <c r="N21" s="101"/>
    </row>
    <row r="22" spans="1:14" s="4" customFormat="1" ht="28.5">
      <c r="A22" s="68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100" t="e">
        <f>#REF!+#REF!</f>
        <v>#REF!</v>
      </c>
      <c r="N22" s="101" t="e">
        <f>#REF!+#REF!</f>
        <v>#REF!</v>
      </c>
    </row>
    <row r="23" spans="1:14" s="4" customFormat="1" ht="28.5">
      <c r="A23" s="68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100" t="e">
        <f>#REF!+#REF!</f>
        <v>#REF!</v>
      </c>
      <c r="N23" s="101" t="e">
        <f>#REF!+#REF!</f>
        <v>#REF!</v>
      </c>
    </row>
    <row r="24" spans="1:14" s="4" customFormat="1" ht="28.5">
      <c r="A24" s="79" t="s">
        <v>23</v>
      </c>
      <c r="B24" s="80" t="e">
        <f aca="true" t="shared" si="9" ref="B24:N24">B16/B14</f>
        <v>#REF!</v>
      </c>
      <c r="C24" s="80" t="e">
        <f t="shared" si="9"/>
        <v>#REF!</v>
      </c>
      <c r="D24" s="80" t="e">
        <f t="shared" si="9"/>
        <v>#REF!</v>
      </c>
      <c r="E24" s="80" t="e">
        <f t="shared" si="9"/>
        <v>#REF!</v>
      </c>
      <c r="F24" s="80" t="e">
        <f t="shared" si="9"/>
        <v>#REF!</v>
      </c>
      <c r="G24" s="80" t="e">
        <f t="shared" si="9"/>
        <v>#REF!</v>
      </c>
      <c r="H24" s="80" t="e">
        <f t="shared" si="9"/>
        <v>#REF!</v>
      </c>
      <c r="I24" s="80" t="e">
        <f t="shared" si="9"/>
        <v>#REF!</v>
      </c>
      <c r="J24" s="80" t="e">
        <f t="shared" si="9"/>
        <v>#REF!</v>
      </c>
      <c r="K24" s="80" t="e">
        <f t="shared" si="9"/>
        <v>#REF!</v>
      </c>
      <c r="L24" s="80" t="e">
        <f t="shared" si="9"/>
        <v>#REF!</v>
      </c>
      <c r="M24" s="113" t="e">
        <f t="shared" si="9"/>
        <v>#REF!</v>
      </c>
      <c r="N24" s="114" t="e">
        <f t="shared" si="9"/>
        <v>#REF!</v>
      </c>
    </row>
    <row r="25" spans="1:14" s="2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1"/>
      <c r="M25" s="21"/>
      <c r="N25" s="21"/>
    </row>
    <row r="26" spans="5:14" s="4" customFormat="1" ht="14.25">
      <c r="E26" s="81"/>
      <c r="F26" s="81"/>
      <c r="N26" s="92" t="s">
        <v>14</v>
      </c>
    </row>
    <row r="27" spans="1:14" s="4" customFormat="1" ht="31.5">
      <c r="A27" s="82" t="s">
        <v>24</v>
      </c>
      <c r="B27" s="83" t="e">
        <f>SUM(B30,B31)</f>
        <v>#REF!</v>
      </c>
      <c r="C27" s="84" t="e">
        <f aca="true" t="shared" si="10" ref="C27:N27">C30+C31</f>
        <v>#REF!</v>
      </c>
      <c r="D27" s="61" t="e">
        <f t="shared" si="10"/>
        <v>#REF!</v>
      </c>
      <c r="E27" s="61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62" t="e">
        <f t="shared" si="10"/>
        <v>#REF!</v>
      </c>
      <c r="I27" s="62" t="e">
        <f t="shared" si="10"/>
        <v>#REF!</v>
      </c>
      <c r="J27" s="62" t="e">
        <f t="shared" si="10"/>
        <v>#REF!</v>
      </c>
      <c r="K27" s="62" t="e">
        <f t="shared" si="10"/>
        <v>#REF!</v>
      </c>
      <c r="L27" s="62" t="e">
        <f t="shared" si="10"/>
        <v>#REF!</v>
      </c>
      <c r="M27" s="96" t="e">
        <f t="shared" si="10"/>
        <v>#REF!</v>
      </c>
      <c r="N27" s="115" t="e">
        <f t="shared" si="10"/>
        <v>#REF!</v>
      </c>
    </row>
    <row r="28" spans="1:14" s="4" customFormat="1" ht="14.25">
      <c r="A28" s="74" t="s">
        <v>25</v>
      </c>
      <c r="B28" s="86"/>
      <c r="C28" s="87"/>
      <c r="D28" s="87"/>
      <c r="E28" s="87"/>
      <c r="F28" s="87"/>
      <c r="G28" s="87"/>
      <c r="H28" s="87">
        <v>1500</v>
      </c>
      <c r="I28" s="116"/>
      <c r="J28" s="87"/>
      <c r="K28" s="87"/>
      <c r="L28" s="87"/>
      <c r="M28" s="117"/>
      <c r="N28" s="118"/>
    </row>
    <row r="29" spans="1:14" s="4" customFormat="1" ht="15">
      <c r="A29" s="64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0"/>
      <c r="N29" s="101"/>
    </row>
    <row r="30" spans="1:14" s="4" customFormat="1" ht="14.25">
      <c r="A30" s="66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110" t="e">
        <f>#REF!</f>
        <v>#REF!</v>
      </c>
    </row>
    <row r="31" spans="1:14" s="4" customFormat="1" ht="15">
      <c r="A31" s="78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110" t="e">
        <f>#REF!</f>
        <v>#REF!</v>
      </c>
    </row>
    <row r="32" spans="1:14" s="4" customFormat="1" ht="15">
      <c r="A32" s="64" t="s">
        <v>12</v>
      </c>
      <c r="B32" s="8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0"/>
      <c r="N32" s="101"/>
    </row>
    <row r="33" spans="1:14" s="4" customFormat="1" ht="28.5">
      <c r="A33" s="68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100" t="e">
        <f>#REF!</f>
        <v>#REF!</v>
      </c>
      <c r="N33" s="101" t="e">
        <f>#REF!</f>
        <v>#REF!</v>
      </c>
    </row>
    <row r="34" spans="1:14" s="4" customFormat="1" ht="28.5">
      <c r="A34" s="69" t="s">
        <v>29</v>
      </c>
      <c r="B34" s="89" t="e">
        <f>#REF!</f>
        <v>#REF!</v>
      </c>
      <c r="C34" s="89" t="e">
        <f>#REF!</f>
        <v>#REF!</v>
      </c>
      <c r="D34" s="89" t="e">
        <f>#REF!</f>
        <v>#REF!</v>
      </c>
      <c r="E34" s="89" t="e">
        <f>#REF!</f>
        <v>#REF!</v>
      </c>
      <c r="F34" s="89" t="e">
        <f>#REF!</f>
        <v>#REF!</v>
      </c>
      <c r="G34" s="89" t="e">
        <f>#REF!</f>
        <v>#REF!</v>
      </c>
      <c r="H34" s="89" t="e">
        <f>#REF!</f>
        <v>#REF!</v>
      </c>
      <c r="I34" s="89" t="e">
        <f>#REF!</f>
        <v>#REF!</v>
      </c>
      <c r="J34" s="89" t="e">
        <f>#REF!</f>
        <v>#REF!</v>
      </c>
      <c r="K34" s="89" t="e">
        <f>#REF!</f>
        <v>#REF!</v>
      </c>
      <c r="L34" s="89" t="e">
        <f>#REF!</f>
        <v>#REF!</v>
      </c>
      <c r="M34" s="104" t="e">
        <f>#REF!</f>
        <v>#REF!</v>
      </c>
      <c r="N34" s="105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90" t="s">
        <v>30</v>
      </c>
      <c r="B36" s="91"/>
      <c r="C36" s="91"/>
      <c r="D36" s="91"/>
      <c r="E36" s="91"/>
      <c r="F36" s="91"/>
      <c r="G36" s="91"/>
      <c r="H36" s="91"/>
      <c r="I36" s="91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44" t="s">
        <v>32</v>
      </c>
      <c r="B68" s="144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46" t="s">
        <v>45</v>
      </c>
      <c r="B69" s="146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6" t="s">
        <v>46</v>
      </c>
      <c r="B70" s="146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6" t="s">
        <v>47</v>
      </c>
      <c r="B71" s="146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6" t="s">
        <v>48</v>
      </c>
      <c r="B72" s="146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6" t="s">
        <v>49</v>
      </c>
      <c r="B73" s="146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6" t="s">
        <v>50</v>
      </c>
      <c r="B74" s="146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6" t="s">
        <v>51</v>
      </c>
      <c r="B75" s="146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6" t="s">
        <v>52</v>
      </c>
      <c r="B76" s="146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6" t="s">
        <v>53</v>
      </c>
      <c r="B77" s="146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6" t="s">
        <v>54</v>
      </c>
      <c r="B78" s="146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46" t="s">
        <v>55</v>
      </c>
      <c r="B79" s="146"/>
      <c r="C79" s="146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6" t="s">
        <v>56</v>
      </c>
      <c r="B80" s="146"/>
      <c r="C80" s="146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6" t="s">
        <v>57</v>
      </c>
      <c r="B81" s="146"/>
      <c r="C81" s="146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6" t="s">
        <v>58</v>
      </c>
      <c r="B82" s="146"/>
      <c r="C82" s="146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6" t="s">
        <v>59</v>
      </c>
      <c r="B83" s="146"/>
      <c r="C83" s="146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6" t="s">
        <v>60</v>
      </c>
      <c r="B84" s="146"/>
      <c r="C84" s="146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6" t="s">
        <v>61</v>
      </c>
      <c r="B85" s="146"/>
      <c r="C85" s="146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5" t="s">
        <v>62</v>
      </c>
      <c r="B86" s="145"/>
      <c r="C86" s="145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5" t="s">
        <v>63</v>
      </c>
      <c r="B87" s="145"/>
      <c r="C87" s="145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5" t="s">
        <v>64</v>
      </c>
      <c r="B88" s="145"/>
      <c r="C88" s="145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5" t="s">
        <v>65</v>
      </c>
      <c r="B89" s="145"/>
      <c r="C89" s="145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43"/>
      <c r="B90" s="143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44" t="s">
        <v>67</v>
      </c>
      <c r="B92" s="144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90" zoomScaleNormal="75" zoomScaleSheetLayoutView="90" zoomScalePageLayoutView="0" workbookViewId="0" topLeftCell="A1">
      <selection activeCell="A24" sqref="A24"/>
    </sheetView>
  </sheetViews>
  <sheetFormatPr defaultColWidth="9.140625" defaultRowHeight="12.75"/>
  <cols>
    <col min="1" max="1" width="63.28125" style="2" customWidth="1"/>
    <col min="2" max="2" width="16.140625" style="2" customWidth="1"/>
    <col min="3" max="3" width="11.421875" style="2" bestFit="1" customWidth="1"/>
    <col min="4" max="5" width="13.28125" style="2" bestFit="1" customWidth="1"/>
    <col min="6" max="7" width="11.57421875" style="2" bestFit="1" customWidth="1"/>
    <col min="8" max="8" width="13.28125" style="2" bestFit="1" customWidth="1"/>
    <col min="9" max="10" width="11.57421875" style="2" bestFit="1" customWidth="1"/>
    <col min="11" max="11" width="14.140625" style="2" bestFit="1" customWidth="1"/>
    <col min="12" max="12" width="13.28125" style="2" bestFit="1" customWidth="1"/>
    <col min="13" max="13" width="11.7109375" style="2" bestFit="1" customWidth="1"/>
    <col min="14" max="14" width="12.57421875" style="2" bestFit="1" customWidth="1"/>
    <col min="15" max="16384" width="9.140625" style="2" customWidth="1"/>
  </cols>
  <sheetData>
    <row r="1" spans="1:11" ht="45.75" customHeight="1">
      <c r="A1" s="127" t="s">
        <v>91</v>
      </c>
      <c r="B1" s="149"/>
      <c r="C1" s="149"/>
      <c r="D1" s="149"/>
      <c r="E1" s="149"/>
      <c r="F1" s="149"/>
      <c r="G1" s="149"/>
      <c r="H1" s="149"/>
      <c r="I1" s="126"/>
      <c r="J1" s="126"/>
      <c r="K1" s="126"/>
    </row>
    <row r="2" spans="1:14" ht="28.5" customHeight="1" thickBot="1">
      <c r="A2" s="33"/>
      <c r="N2" s="34" t="s">
        <v>92</v>
      </c>
    </row>
    <row r="3" spans="1:14" s="138" customFormat="1" ht="63" customHeight="1" thickBot="1">
      <c r="A3" s="134" t="s">
        <v>69</v>
      </c>
      <c r="B3" s="135">
        <v>2022</v>
      </c>
      <c r="C3" s="136" t="s">
        <v>78</v>
      </c>
      <c r="D3" s="136" t="s">
        <v>79</v>
      </c>
      <c r="E3" s="136" t="s">
        <v>80</v>
      </c>
      <c r="F3" s="136" t="s">
        <v>81</v>
      </c>
      <c r="G3" s="136" t="s">
        <v>82</v>
      </c>
      <c r="H3" s="136" t="s">
        <v>83</v>
      </c>
      <c r="I3" s="136" t="s">
        <v>84</v>
      </c>
      <c r="J3" s="136" t="s">
        <v>85</v>
      </c>
      <c r="K3" s="136" t="s">
        <v>86</v>
      </c>
      <c r="L3" s="136" t="s">
        <v>87</v>
      </c>
      <c r="M3" s="136" t="s">
        <v>88</v>
      </c>
      <c r="N3" s="137" t="s">
        <v>89</v>
      </c>
    </row>
    <row r="4" spans="1:14" s="4" customFormat="1" ht="37.5" customHeight="1" thickBot="1">
      <c r="A4" s="13" t="s">
        <v>70</v>
      </c>
      <c r="B4" s="41">
        <v>96732.49999999999</v>
      </c>
      <c r="C4" s="41">
        <v>10311.630000000001</v>
      </c>
      <c r="D4" s="41">
        <v>13531.340000000002</v>
      </c>
      <c r="E4" s="41">
        <v>12572.42</v>
      </c>
      <c r="F4" s="41">
        <v>4766.03</v>
      </c>
      <c r="G4" s="41">
        <v>2464.45</v>
      </c>
      <c r="H4" s="41">
        <v>3135.45</v>
      </c>
      <c r="I4" s="41">
        <v>3709.18</v>
      </c>
      <c r="J4" s="41">
        <v>13786.22</v>
      </c>
      <c r="K4" s="41">
        <v>3665.47</v>
      </c>
      <c r="L4" s="41">
        <v>3956.59</v>
      </c>
      <c r="M4" s="41">
        <v>11145.8</v>
      </c>
      <c r="N4" s="130">
        <v>13687.919999999998</v>
      </c>
    </row>
    <row r="5" spans="1:14" s="4" customFormat="1" ht="23.25" customHeight="1">
      <c r="A5" s="42" t="s">
        <v>71</v>
      </c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31"/>
    </row>
    <row r="6" spans="1:14" s="4" customFormat="1" ht="23.25" customHeight="1">
      <c r="A6" s="35" t="s">
        <v>72</v>
      </c>
      <c r="B6" s="121">
        <v>77140.74</v>
      </c>
      <c r="C6" s="122">
        <v>8638.35</v>
      </c>
      <c r="D6" s="122">
        <v>10803.920000000002</v>
      </c>
      <c r="E6" s="122">
        <v>11780.78</v>
      </c>
      <c r="F6" s="122">
        <v>1439.04</v>
      </c>
      <c r="G6" s="122">
        <v>1561.22</v>
      </c>
      <c r="H6" s="122">
        <v>1607.75</v>
      </c>
      <c r="I6" s="122">
        <v>1784.69</v>
      </c>
      <c r="J6" s="122">
        <v>12559.9</v>
      </c>
      <c r="K6" s="122">
        <v>2466.22</v>
      </c>
      <c r="L6" s="122">
        <v>1539.25</v>
      </c>
      <c r="M6" s="122">
        <v>10482.25</v>
      </c>
      <c r="N6" s="132">
        <v>12477.369999999999</v>
      </c>
    </row>
    <row r="7" spans="1:14" s="4" customFormat="1" ht="21" customHeight="1" thickBot="1">
      <c r="A7" s="38" t="s">
        <v>73</v>
      </c>
      <c r="B7" s="123">
        <v>19591.76</v>
      </c>
      <c r="C7" s="129">
        <v>1673.28</v>
      </c>
      <c r="D7" s="129">
        <v>2727.42</v>
      </c>
      <c r="E7" s="129">
        <v>791.64</v>
      </c>
      <c r="F7" s="129">
        <v>3326.99</v>
      </c>
      <c r="G7" s="129">
        <v>903.23</v>
      </c>
      <c r="H7" s="129">
        <v>1527.7</v>
      </c>
      <c r="I7" s="129">
        <v>1924.4899999999998</v>
      </c>
      <c r="J7" s="129">
        <v>1226.32</v>
      </c>
      <c r="K7" s="129">
        <v>1199.25</v>
      </c>
      <c r="L7" s="129">
        <v>2417.34</v>
      </c>
      <c r="M7" s="129">
        <v>663.55</v>
      </c>
      <c r="N7" s="133">
        <v>1210.55</v>
      </c>
    </row>
    <row r="8" spans="1:14" s="4" customFormat="1" ht="16.5" thickBot="1">
      <c r="A8" s="13" t="s">
        <v>74</v>
      </c>
      <c r="B8" s="124">
        <v>68648.26999999999</v>
      </c>
      <c r="C8" s="49">
        <v>9564.88</v>
      </c>
      <c r="D8" s="49">
        <v>5651.26</v>
      </c>
      <c r="E8" s="49">
        <v>10466.25</v>
      </c>
      <c r="F8" s="49">
        <v>2877.17</v>
      </c>
      <c r="G8" s="49">
        <v>1238.8799999999999</v>
      </c>
      <c r="H8" s="49">
        <v>2291.82</v>
      </c>
      <c r="I8" s="49">
        <v>2610.02</v>
      </c>
      <c r="J8" s="49">
        <v>12151.14</v>
      </c>
      <c r="K8" s="49">
        <v>1586.77</v>
      </c>
      <c r="L8" s="49">
        <v>2555.44</v>
      </c>
      <c r="M8" s="49">
        <v>6762.3099999999995</v>
      </c>
      <c r="N8" s="128">
        <v>10892.33</v>
      </c>
    </row>
    <row r="9" spans="1:14" s="4" customFormat="1" ht="15.75">
      <c r="A9" s="42" t="s">
        <v>71</v>
      </c>
      <c r="B9" s="119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s="4" customFormat="1" ht="20.25" customHeight="1">
      <c r="A10" s="45" t="s">
        <v>75</v>
      </c>
      <c r="B10" s="36">
        <v>57651.8</v>
      </c>
      <c r="C10" s="37">
        <v>8549.57</v>
      </c>
      <c r="D10" s="37">
        <v>4523.39</v>
      </c>
      <c r="E10" s="37">
        <v>10035.5</v>
      </c>
      <c r="F10" s="37">
        <v>1244.19</v>
      </c>
      <c r="G10" s="37">
        <v>1067.32</v>
      </c>
      <c r="H10" s="37">
        <v>1169.69</v>
      </c>
      <c r="I10" s="37">
        <v>1461.17</v>
      </c>
      <c r="J10" s="37">
        <v>11273.97</v>
      </c>
      <c r="K10" s="37">
        <v>727.16</v>
      </c>
      <c r="L10" s="37">
        <v>1067.63</v>
      </c>
      <c r="M10" s="37">
        <v>6257.62</v>
      </c>
      <c r="N10" s="46">
        <v>10274.59</v>
      </c>
    </row>
    <row r="11" spans="1:14" s="4" customFormat="1" ht="21" customHeight="1" thickBot="1">
      <c r="A11" s="47" t="s">
        <v>76</v>
      </c>
      <c r="B11" s="39">
        <v>10996.470000000001</v>
      </c>
      <c r="C11" s="40">
        <v>1015.31</v>
      </c>
      <c r="D11" s="40">
        <v>1127.87</v>
      </c>
      <c r="E11" s="40">
        <v>430.75</v>
      </c>
      <c r="F11" s="40">
        <v>1632.98</v>
      </c>
      <c r="G11" s="40">
        <v>171.56</v>
      </c>
      <c r="H11" s="40">
        <v>1122.13</v>
      </c>
      <c r="I11" s="40">
        <v>1148.85</v>
      </c>
      <c r="J11" s="40">
        <v>877.17</v>
      </c>
      <c r="K11" s="40">
        <v>859.61</v>
      </c>
      <c r="L11" s="40">
        <v>1487.81</v>
      </c>
      <c r="M11" s="40">
        <v>504.69</v>
      </c>
      <c r="N11" s="53">
        <v>617.74</v>
      </c>
    </row>
    <row r="12" spans="1:14" s="4" customFormat="1" ht="16.5" thickBot="1">
      <c r="A12" s="48" t="s">
        <v>77</v>
      </c>
      <c r="B12" s="125">
        <v>28084.230000000007</v>
      </c>
      <c r="C12" s="49">
        <v>746.75</v>
      </c>
      <c r="D12" s="49">
        <v>7880.080000000001</v>
      </c>
      <c r="E12" s="49">
        <v>2106.17</v>
      </c>
      <c r="F12" s="49">
        <v>1888.86</v>
      </c>
      <c r="G12" s="49">
        <v>1225.57</v>
      </c>
      <c r="H12" s="49">
        <v>843.63</v>
      </c>
      <c r="I12" s="49">
        <v>1099.1599999999999</v>
      </c>
      <c r="J12" s="49">
        <v>1635.08</v>
      </c>
      <c r="K12" s="49">
        <v>2078.7</v>
      </c>
      <c r="L12" s="49">
        <v>1401.15</v>
      </c>
      <c r="M12" s="49">
        <v>4383.49</v>
      </c>
      <c r="N12" s="128">
        <v>2795.5899999999997</v>
      </c>
    </row>
    <row r="13" spans="1:14" s="4" customFormat="1" ht="15.75">
      <c r="A13" s="42" t="s">
        <v>71</v>
      </c>
      <c r="B13" s="119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  <row r="14" spans="1:14" s="4" customFormat="1" ht="19.5" customHeight="1">
      <c r="A14" s="45" t="s">
        <v>75</v>
      </c>
      <c r="B14" s="36">
        <v>19488.94</v>
      </c>
      <c r="C14" s="37">
        <v>88.78</v>
      </c>
      <c r="D14" s="37">
        <v>6280.530000000001</v>
      </c>
      <c r="E14" s="37">
        <v>1745.28</v>
      </c>
      <c r="F14" s="37">
        <v>194.85</v>
      </c>
      <c r="G14" s="37">
        <v>493.90000000000003</v>
      </c>
      <c r="H14" s="37">
        <v>438.06</v>
      </c>
      <c r="I14" s="37">
        <v>323.52</v>
      </c>
      <c r="J14" s="37">
        <v>1285.9299999999998</v>
      </c>
      <c r="K14" s="37">
        <v>1739.06</v>
      </c>
      <c r="L14" s="37">
        <v>471.62</v>
      </c>
      <c r="M14" s="37">
        <v>4224.63</v>
      </c>
      <c r="N14" s="46">
        <v>2202.7799999999997</v>
      </c>
    </row>
    <row r="15" spans="1:14" s="4" customFormat="1" ht="22.5" customHeight="1" thickBot="1">
      <c r="A15" s="50" t="s">
        <v>76</v>
      </c>
      <c r="B15" s="51">
        <v>8595.289999999999</v>
      </c>
      <c r="C15" s="54">
        <v>657.97</v>
      </c>
      <c r="D15" s="54">
        <v>1599.55</v>
      </c>
      <c r="E15" s="54">
        <v>360.89</v>
      </c>
      <c r="F15" s="54">
        <v>1694.01</v>
      </c>
      <c r="G15" s="54">
        <v>731.67</v>
      </c>
      <c r="H15" s="54">
        <v>405.57</v>
      </c>
      <c r="I15" s="54">
        <v>775.64</v>
      </c>
      <c r="J15" s="54">
        <v>349.15</v>
      </c>
      <c r="K15" s="54">
        <v>339.64000000000004</v>
      </c>
      <c r="L15" s="54">
        <v>929.53</v>
      </c>
      <c r="M15" s="54">
        <v>158.85999999999999</v>
      </c>
      <c r="N15" s="55">
        <v>592.81</v>
      </c>
    </row>
    <row r="16" spans="1:14" s="4" customFormat="1" ht="15">
      <c r="A16" s="139" t="s">
        <v>94</v>
      </c>
      <c r="B16" s="140"/>
      <c r="C16" s="140"/>
      <c r="D16" s="140"/>
      <c r="E16" s="140"/>
      <c r="F16" s="140"/>
      <c r="G16" s="81"/>
      <c r="H16" s="81"/>
      <c r="I16" s="81"/>
      <c r="J16" s="81"/>
      <c r="K16" s="81"/>
      <c r="L16" s="81"/>
      <c r="M16" s="81"/>
      <c r="N16" s="81"/>
    </row>
    <row r="17" ht="18.75" customHeight="1">
      <c r="A17" s="141" t="s">
        <v>93</v>
      </c>
    </row>
    <row r="18" ht="15">
      <c r="A18" s="142" t="s">
        <v>90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2022-03-14T13:37:03Z</cp:lastPrinted>
  <dcterms:created xsi:type="dcterms:W3CDTF">2015-04-24T09:04:58Z</dcterms:created>
  <dcterms:modified xsi:type="dcterms:W3CDTF">2022-03-14T13:37:05Z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