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<sst xmlns="http://schemas.openxmlformats.org/spreadsheetml/2006/main" count="133" uniqueCount="95">
  <si>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</si>
  <si>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</si>
  <si>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</si>
  <si>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</si>
  <si>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</si>
  <si>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</si>
  <si>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</si>
  <si>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</si>
  <si>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</si>
  <si>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</si>
  <si>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</si>
  <si>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</si>
  <si>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</si>
  <si>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</si>
  <si>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</si>
  <si>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</si>
  <si>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</si>
  <si>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</si>
  <si>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</si>
  <si>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</si>
  <si>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</si>
  <si>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</si>
  <si>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</si>
  <si>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</si>
  <si>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</si>
  <si>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</si>
  <si>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</si>
  <si>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</si>
  <si>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</si>
  <si>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</si>
  <si>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</si>
  <si>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</si>
  <si>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</si>
  <si>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</si>
  <si>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</si>
  <si>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</si>
  <si>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</si>
  <si>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</si>
  <si>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</si>
  <si>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</si>
  <si>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</si>
  <si>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</si>
  <si>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</si>
  <si>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</si>
  <si>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</si>
  <si>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</si>
  <si>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</si>
  <si>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</si>
  <si>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</si>
  <si>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</si>
  <si>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</si>
  <si>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</si>
  <si>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</si>
  <si>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</si>
  <si>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</si>
  <si>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</si>
  <si>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</si>
  <si>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</si>
  <si>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</si>
  <si>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</si>
  <si>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</si>
  <si>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</si>
  <si>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</si>
  <si>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</si>
  <si>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</si>
  <si>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</si>
  <si>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</si>
  <si>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</si>
  <si>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</si>
  <si>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</si>
  <si>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</si>
  <si>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</si>
  <si>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</si>
  <si>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</si>
  <si>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</si>
  <si>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</si>
  <si>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</si>
  <si>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</si>
  <si>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</si>
  <si>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</si>
  <si>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</si>
  <si>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</si>
  <si>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</si>
  <si>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</si>
  <si>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</si>
  <si>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</si>
  <si>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</si>
  <si>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</si>
  <si>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</si>
  <si>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</si>
  <si>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</si>
  <si>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</si>
  <si>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</si>
  <si>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CNSP-May 2023</t>
  </si>
  <si>
    <t xml:space="preserve"> * according to market of issuance; projection on debt contracted at the end of April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</si>
</sst>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1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 horizontal="right" vertical="center"/>
    </xf>
    <xf numFmtId="4" fontId="6" fillId="0" borderId="44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6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10" fillId="0" borderId="51" xfId="0" applyNumberFormat="1" applyFont="1" applyFill="1" applyBorder="1" applyAlignment="1">
      <alignment/>
    </xf>
    <xf numFmtId="0" fontId="10" fillId="0" borderId="52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46" xfId="0" applyNumberFormat="1" applyFont="1" applyFill="1" applyBorder="1" applyAlignment="1">
      <alignment/>
    </xf>
    <xf numFmtId="0" fontId="10" fillId="0" borderId="53" xfId="0" applyNumberFormat="1" applyFont="1" applyFill="1" applyBorder="1" applyAlignment="1">
      <alignment horizontal="left" vertical="top" wrapText="1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left" vertical="top"/>
    </xf>
    <xf numFmtId="4" fontId="6" fillId="0" borderId="50" xfId="0" applyNumberFormat="1" applyFont="1" applyFill="1" applyBorder="1" applyAlignment="1">
      <alignment/>
    </xf>
    <xf numFmtId="4" fontId="6" fillId="0" borderId="5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3895494"/>
        <c:axId val="13732855"/>
      </c:barChart>
      <c:catAx>
        <c:axId val="238954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32855"/>
        <c:crossesAt val="0"/>
        <c:auto val="1"/>
        <c:lblOffset val="100"/>
        <c:tickLblSkip val="1"/>
        <c:noMultiLvlLbl val="0"/>
      </c:catAx>
      <c:valAx>
        <c:axId val="13732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5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3:14" ht="12.75">
      <c r="C2" s="4"/>
      <c r="D2" s="9"/>
      <c r="J2" s="4"/>
      <c r="K2" s="9"/>
      <c r="N2" s="76" t="s">
        <v>1</v>
      </c>
    </row>
    <row r="3" spans="1:14" s="6" customFormat="1" ht="45.75" customHeight="1">
      <c r="A3" s="42" t="s">
        <v>2</v>
      </c>
      <c r="B3" s="43" t="s">
        <v>3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77" t="s">
        <v>4</v>
      </c>
      <c r="J3" s="77" t="s">
        <v>5</v>
      </c>
      <c r="K3" s="77" t="s">
        <v>6</v>
      </c>
      <c r="L3" s="77" t="s">
        <v>7</v>
      </c>
      <c r="M3" s="78" t="s">
        <v>8</v>
      </c>
      <c r="N3" s="79" t="s">
        <v>9</v>
      </c>
    </row>
    <row r="4" spans="1:14" s="6" customFormat="1" ht="48.75" customHeight="1">
      <c r="A4" s="45" t="s">
        <v>10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 t="shared" si="0"/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80" t="e">
        <f t="shared" si="0"/>
        <v>#REF!</v>
      </c>
      <c r="N4" s="81" t="e">
        <f t="shared" si="0"/>
        <v>#REF!</v>
      </c>
    </row>
    <row r="5" spans="1:14" s="6" customFormat="1" ht="15">
      <c r="A5" s="49" t="s">
        <v>11</v>
      </c>
      <c r="B5" s="50" t="e">
        <f aca="true" t="shared" si="1" ref="B5:N5">B27+B24</f>
        <v>#REF!</v>
      </c>
      <c r="C5" s="50" t="e">
        <f t="shared" si="1"/>
        <v>#REF!</v>
      </c>
      <c r="D5" s="50" t="e">
        <f t="shared" si="1"/>
        <v>#REF!</v>
      </c>
      <c r="E5" s="50" t="e">
        <f t="shared" si="1"/>
        <v>#REF!</v>
      </c>
      <c r="F5" s="50" t="e">
        <f t="shared" si="1"/>
        <v>#REF!</v>
      </c>
      <c r="G5" s="50" t="e">
        <f t="shared" si="1"/>
        <v>#REF!</v>
      </c>
      <c r="H5" s="50" t="e">
        <f t="shared" si="1"/>
        <v>#REF!</v>
      </c>
      <c r="I5" s="50" t="e">
        <f t="shared" si="1"/>
        <v>#REF!</v>
      </c>
      <c r="J5" s="50" t="e">
        <f t="shared" si="1"/>
        <v>#REF!</v>
      </c>
      <c r="K5" s="50" t="e">
        <f t="shared" si="1"/>
        <v>#REF!</v>
      </c>
      <c r="L5" s="50" t="e">
        <f t="shared" si="1"/>
        <v>#REF!</v>
      </c>
      <c r="M5" s="82" t="e">
        <f t="shared" si="1"/>
        <v>#REF!</v>
      </c>
      <c r="N5" s="83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1"/>
      <c r="F6" s="16"/>
      <c r="G6" s="16"/>
      <c r="H6" s="16"/>
      <c r="I6" s="16"/>
      <c r="J6" s="16"/>
      <c r="K6" s="16"/>
      <c r="L6" s="16"/>
      <c r="M6" s="24"/>
      <c r="N6" s="84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4" t="e">
        <f t="shared" si="2"/>
        <v>#REF!</v>
      </c>
    </row>
    <row r="8" spans="1:14" s="6" customFormat="1" ht="14.25">
      <c r="A8" s="52" t="s">
        <v>14</v>
      </c>
      <c r="B8" s="53" t="e">
        <f aca="true" t="shared" si="3" ref="B8:N8">B7/B14</f>
        <v>#REF!</v>
      </c>
      <c r="C8" s="53" t="e">
        <f t="shared" si="3"/>
        <v>#REF!</v>
      </c>
      <c r="D8" s="53" t="e">
        <f t="shared" si="3"/>
        <v>#REF!</v>
      </c>
      <c r="E8" s="53" t="e">
        <f t="shared" si="3"/>
        <v>#REF!</v>
      </c>
      <c r="F8" s="53" t="e">
        <f t="shared" si="3"/>
        <v>#REF!</v>
      </c>
      <c r="G8" s="53" t="e">
        <f t="shared" si="3"/>
        <v>#REF!</v>
      </c>
      <c r="H8" s="53" t="e">
        <f t="shared" si="3"/>
        <v>#REF!</v>
      </c>
      <c r="I8" s="53" t="e">
        <f t="shared" si="3"/>
        <v>#REF!</v>
      </c>
      <c r="J8" s="53" t="e">
        <f t="shared" si="3"/>
        <v>#REF!</v>
      </c>
      <c r="K8" s="53" t="e">
        <f t="shared" si="3"/>
        <v>#REF!</v>
      </c>
      <c r="L8" s="53" t="e">
        <f t="shared" si="3"/>
        <v>#REF!</v>
      </c>
      <c r="M8" s="85" t="e">
        <f t="shared" si="3"/>
        <v>#REF!</v>
      </c>
      <c r="N8" s="86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4" t="e">
        <f t="shared" si="4"/>
        <v>#REF!</v>
      </c>
    </row>
    <row r="10" spans="1:14" s="6" customFormat="1" ht="14.25">
      <c r="A10" s="52" t="s">
        <v>14</v>
      </c>
      <c r="B10" s="53" t="e">
        <f aca="true" t="shared" si="5" ref="B10:N10">B9/B14</f>
        <v>#REF!</v>
      </c>
      <c r="C10" s="53" t="e">
        <f t="shared" si="5"/>
        <v>#REF!</v>
      </c>
      <c r="D10" s="53" t="e">
        <f t="shared" si="5"/>
        <v>#REF!</v>
      </c>
      <c r="E10" s="53" t="e">
        <f t="shared" si="5"/>
        <v>#REF!</v>
      </c>
      <c r="F10" s="53" t="e">
        <f t="shared" si="5"/>
        <v>#REF!</v>
      </c>
      <c r="G10" s="53" t="e">
        <f t="shared" si="5"/>
        <v>#REF!</v>
      </c>
      <c r="H10" s="53" t="e">
        <f t="shared" si="5"/>
        <v>#REF!</v>
      </c>
      <c r="I10" s="53" t="e">
        <f t="shared" si="5"/>
        <v>#REF!</v>
      </c>
      <c r="J10" s="53" t="e">
        <f t="shared" si="5"/>
        <v>#REF!</v>
      </c>
      <c r="K10" s="53" t="e">
        <f t="shared" si="5"/>
        <v>#REF!</v>
      </c>
      <c r="L10" s="53" t="e">
        <f t="shared" si="5"/>
        <v>#REF!</v>
      </c>
      <c r="M10" s="85" t="e">
        <f t="shared" si="5"/>
        <v>#REF!</v>
      </c>
      <c r="N10" s="86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4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4" t="e">
        <f t="shared" si="6"/>
        <v>#REF!</v>
      </c>
    </row>
    <row r="13" spans="1:14" s="6" customFormat="1" ht="28.5">
      <c r="A13" s="54" t="s">
        <v>17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87" t="e">
        <f t="shared" si="7"/>
        <v>#REF!</v>
      </c>
      <c r="N13" s="88" t="e">
        <f t="shared" si="7"/>
        <v>#REF!</v>
      </c>
    </row>
    <row r="14" spans="1:14" s="1" customFormat="1" ht="17.25" customHeight="1">
      <c r="A14" s="56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7" t="s">
        <v>19</v>
      </c>
      <c r="B16" s="58" t="e">
        <f>SUM(B19,B20)</f>
        <v>#REF!</v>
      </c>
      <c r="C16" s="59" t="e">
        <f aca="true" t="shared" si="8" ref="C16:N16">C19+C20</f>
        <v>#REF!</v>
      </c>
      <c r="D16" s="59" t="e">
        <f t="shared" si="8"/>
        <v>#REF!</v>
      </c>
      <c r="E16" s="59" t="e">
        <f t="shared" si="8"/>
        <v>#REF!</v>
      </c>
      <c r="F16" s="59" t="e">
        <f t="shared" si="8"/>
        <v>#REF!</v>
      </c>
      <c r="G16" s="59" t="e">
        <f t="shared" si="8"/>
        <v>#REF!</v>
      </c>
      <c r="H16" s="59" t="e">
        <f t="shared" si="8"/>
        <v>#REF!</v>
      </c>
      <c r="I16" s="59" t="e">
        <f t="shared" si="8"/>
        <v>#REF!</v>
      </c>
      <c r="J16" s="59" t="e">
        <f t="shared" si="8"/>
        <v>#REF!</v>
      </c>
      <c r="K16" s="59" t="e">
        <f t="shared" si="8"/>
        <v>#REF!</v>
      </c>
      <c r="L16" s="59" t="e">
        <f t="shared" si="8"/>
        <v>#REF!</v>
      </c>
      <c r="M16" s="89" t="e">
        <f t="shared" si="8"/>
        <v>#REF!</v>
      </c>
      <c r="N16" s="90" t="e">
        <f t="shared" si="8"/>
        <v>#REF!</v>
      </c>
    </row>
    <row r="17" spans="1:15" s="7" customFormat="1" ht="33.75" customHeight="1">
      <c r="A17" s="60" t="s">
        <v>20</v>
      </c>
      <c r="B17" s="61" t="e">
        <f>SUM(C17:N17)</f>
        <v>#REF!</v>
      </c>
      <c r="C17" s="62" t="e">
        <f>#REF!</f>
        <v>#REF!</v>
      </c>
      <c r="D17" s="62" t="e">
        <f>#REF!</f>
        <v>#REF!</v>
      </c>
      <c r="E17" s="62" t="e">
        <f>#REF!</f>
        <v>#REF!</v>
      </c>
      <c r="F17" s="62" t="e">
        <f>#REF!</f>
        <v>#REF!</v>
      </c>
      <c r="G17" s="62" t="e">
        <f>#REF!</f>
        <v>#REF!</v>
      </c>
      <c r="H17" s="62" t="e">
        <f>#REF!</f>
        <v>#REF!</v>
      </c>
      <c r="I17" s="62" t="e">
        <f>#REF!</f>
        <v>#REF!</v>
      </c>
      <c r="J17" s="62" t="e">
        <f>#REF!</f>
        <v>#REF!</v>
      </c>
      <c r="K17" s="62" t="e">
        <f>#REF!</f>
        <v>#REF!</v>
      </c>
      <c r="L17" s="62" t="e">
        <f>#REF!</f>
        <v>#REF!</v>
      </c>
      <c r="M17" s="91" t="e">
        <f>#REF!</f>
        <v>#REF!</v>
      </c>
      <c r="N17" s="92" t="e">
        <f>#REF!</f>
        <v>#REF!</v>
      </c>
      <c r="O17" s="22"/>
    </row>
    <row r="18" spans="1:14" s="6" customFormat="1" ht="15">
      <c r="A18" s="11" t="s">
        <v>12</v>
      </c>
      <c r="B18" s="1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3"/>
      <c r="N18" s="94"/>
    </row>
    <row r="19" spans="1:14" s="6" customFormat="1" ht="14.25">
      <c r="A19" s="12" t="s">
        <v>13</v>
      </c>
      <c r="B19" s="15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5" t="e">
        <f>#REF!</f>
        <v>#REF!</v>
      </c>
      <c r="N19" s="96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5" t="e">
        <f>#REF!</f>
        <v>#REF!</v>
      </c>
      <c r="N20" s="96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4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4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4" t="e">
        <f>#REF!+#REF!</f>
        <v>#REF!</v>
      </c>
    </row>
    <row r="24" spans="1:14" s="6" customFormat="1" ht="28.5">
      <c r="A24" s="65" t="s">
        <v>23</v>
      </c>
      <c r="B24" s="66" t="e">
        <f aca="true" t="shared" si="9" ref="B24:N24">B16/B14</f>
        <v>#REF!</v>
      </c>
      <c r="C24" s="66" t="e">
        <f t="shared" si="9"/>
        <v>#REF!</v>
      </c>
      <c r="D24" s="66" t="e">
        <f t="shared" si="9"/>
        <v>#REF!</v>
      </c>
      <c r="E24" s="66" t="e">
        <f t="shared" si="9"/>
        <v>#REF!</v>
      </c>
      <c r="F24" s="66" t="e">
        <f t="shared" si="9"/>
        <v>#REF!</v>
      </c>
      <c r="G24" s="66" t="e">
        <f t="shared" si="9"/>
        <v>#REF!</v>
      </c>
      <c r="H24" s="66" t="e">
        <f t="shared" si="9"/>
        <v>#REF!</v>
      </c>
      <c r="I24" s="66" t="e">
        <f t="shared" si="9"/>
        <v>#REF!</v>
      </c>
      <c r="J24" s="66" t="e">
        <f t="shared" si="9"/>
        <v>#REF!</v>
      </c>
      <c r="K24" s="66" t="e">
        <f t="shared" si="9"/>
        <v>#REF!</v>
      </c>
      <c r="L24" s="66" t="e">
        <f t="shared" si="9"/>
        <v>#REF!</v>
      </c>
      <c r="M24" s="97" t="e">
        <f t="shared" si="9"/>
        <v>#REF!</v>
      </c>
      <c r="N24" s="98" t="e">
        <f t="shared" si="9"/>
        <v>#REF!</v>
      </c>
    </row>
    <row r="25" spans="1:14" s="1" customFormat="1" ht="18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3"/>
      <c r="M25" s="23"/>
      <c r="N25" s="23"/>
    </row>
    <row r="26" spans="5:14" s="6" customFormat="1" ht="14.25">
      <c r="E26" s="14"/>
      <c r="F26" s="14"/>
      <c r="N26" s="76" t="s">
        <v>14</v>
      </c>
    </row>
    <row r="27" spans="1:14" s="6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 t="shared" si="10"/>
        <v>#REF!</v>
      </c>
      <c r="M27" s="80" t="e">
        <f t="shared" si="10"/>
        <v>#REF!</v>
      </c>
      <c r="N27" s="99" t="e">
        <f t="shared" si="10"/>
        <v>#REF!</v>
      </c>
    </row>
    <row r="28" spans="1:14" s="6" customFormat="1" ht="14.25">
      <c r="A28" s="60" t="s">
        <v>25</v>
      </c>
      <c r="B28" s="71"/>
      <c r="C28" s="72"/>
      <c r="D28" s="72"/>
      <c r="E28" s="72"/>
      <c r="F28" s="72"/>
      <c r="G28" s="72"/>
      <c r="H28" s="72">
        <v>1500</v>
      </c>
      <c r="I28" s="100"/>
      <c r="J28" s="72"/>
      <c r="K28" s="72"/>
      <c r="L28" s="72"/>
      <c r="M28" s="101"/>
      <c r="N28" s="102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4"/>
    </row>
    <row r="30" spans="1:14" s="6" customFormat="1" ht="14.25">
      <c r="A30" s="12" t="s">
        <v>26</v>
      </c>
      <c r="B30" s="63" t="e">
        <f>#REF!</f>
        <v>#REF!</v>
      </c>
      <c r="C30" s="63" t="e">
        <f>#REF!</f>
        <v>#REF!</v>
      </c>
      <c r="D30" s="63" t="e">
        <f>#REF!</f>
        <v>#REF!</v>
      </c>
      <c r="E30" s="63" t="e">
        <f>#REF!</f>
        <v>#REF!</v>
      </c>
      <c r="F30" s="63" t="e">
        <f>#REF!</f>
        <v>#REF!</v>
      </c>
      <c r="G30" s="63" t="e">
        <f>#REF!</f>
        <v>#REF!</v>
      </c>
      <c r="H30" s="63" t="e">
        <f>#REF!</f>
        <v>#REF!</v>
      </c>
      <c r="I30" s="63" t="e">
        <f>#REF!</f>
        <v>#REF!</v>
      </c>
      <c r="J30" s="63" t="e">
        <f>#REF!</f>
        <v>#REF!</v>
      </c>
      <c r="K30" s="63" t="e">
        <f>#REF!</f>
        <v>#REF!</v>
      </c>
      <c r="L30" s="63" t="e">
        <f>#REF!</f>
        <v>#REF!</v>
      </c>
      <c r="M30" s="93" t="e">
        <f>#REF!</f>
        <v>#REF!</v>
      </c>
      <c r="N30" s="94" t="e">
        <f>#REF!</f>
        <v>#REF!</v>
      </c>
    </row>
    <row r="31" spans="1:14" s="6" customFormat="1" ht="15">
      <c r="A31" s="17" t="s">
        <v>27</v>
      </c>
      <c r="B31" s="63" t="e">
        <f>#REF!</f>
        <v>#REF!</v>
      </c>
      <c r="C31" s="63" t="e">
        <f>#REF!</f>
        <v>#REF!</v>
      </c>
      <c r="D31" s="63" t="e">
        <f>#REF!</f>
        <v>#REF!</v>
      </c>
      <c r="E31" s="63" t="e">
        <f>#REF!</f>
        <v>#REF!</v>
      </c>
      <c r="F31" s="63" t="e">
        <f>#REF!</f>
        <v>#REF!</v>
      </c>
      <c r="G31" s="63" t="e">
        <f>#REF!</f>
        <v>#REF!</v>
      </c>
      <c r="H31" s="63" t="e">
        <f>#REF!</f>
        <v>#REF!</v>
      </c>
      <c r="I31" s="63" t="e">
        <f>#REF!</f>
        <v>#REF!</v>
      </c>
      <c r="J31" s="63" t="e">
        <f>#REF!</f>
        <v>#REF!</v>
      </c>
      <c r="K31" s="63" t="e">
        <f>#REF!</f>
        <v>#REF!</v>
      </c>
      <c r="L31" s="63" t="e">
        <f>#REF!</f>
        <v>#REF!</v>
      </c>
      <c r="M31" s="93" t="e">
        <f>#REF!</f>
        <v>#REF!</v>
      </c>
      <c r="N31" s="94" t="e">
        <f>#REF!</f>
        <v>#REF!</v>
      </c>
    </row>
    <row r="32" spans="1:14" s="6" customFormat="1" ht="15">
      <c r="A32" s="11" t="s">
        <v>12</v>
      </c>
      <c r="B32" s="7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4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4" t="e">
        <f>#REF!</f>
        <v>#REF!</v>
      </c>
    </row>
    <row r="34" spans="1:14" s="6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7" t="e">
        <f>#REF!</f>
        <v>#REF!</v>
      </c>
      <c r="N34" s="88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0" t="s">
        <v>30</v>
      </c>
      <c r="B36" s="75"/>
      <c r="C36" s="75"/>
      <c r="D36" s="75"/>
      <c r="E36" s="75"/>
      <c r="F36" s="75"/>
      <c r="G36" s="75"/>
      <c r="H36" s="75"/>
      <c r="I36" s="75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05" t="s">
        <v>32</v>
      </c>
      <c r="B68" s="105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06" t="s">
        <v>45</v>
      </c>
      <c r="B69" s="106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06" t="s">
        <v>46</v>
      </c>
      <c r="B70" s="106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06" t="s">
        <v>47</v>
      </c>
      <c r="B71" s="106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06" t="s">
        <v>48</v>
      </c>
      <c r="B72" s="106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06" t="s">
        <v>49</v>
      </c>
      <c r="B73" s="106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06" t="s">
        <v>50</v>
      </c>
      <c r="B74" s="106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06" t="s">
        <v>51</v>
      </c>
      <c r="B75" s="106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06" t="s">
        <v>52</v>
      </c>
      <c r="B76" s="106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06" t="s">
        <v>53</v>
      </c>
      <c r="B77" s="106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06" t="s">
        <v>54</v>
      </c>
      <c r="B78" s="106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06" t="s">
        <v>55</v>
      </c>
      <c r="B79" s="106"/>
      <c r="C79" s="106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06" t="s">
        <v>56</v>
      </c>
      <c r="B80" s="106"/>
      <c r="C80" s="106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06" t="s">
        <v>57</v>
      </c>
      <c r="B81" s="106"/>
      <c r="C81" s="106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06" t="s">
        <v>58</v>
      </c>
      <c r="B82" s="106"/>
      <c r="C82" s="106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06" t="s">
        <v>59</v>
      </c>
      <c r="B83" s="106"/>
      <c r="C83" s="106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06" t="s">
        <v>60</v>
      </c>
      <c r="B84" s="106"/>
      <c r="C84" s="106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06" t="s">
        <v>61</v>
      </c>
      <c r="B85" s="106"/>
      <c r="C85" s="106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08" t="s">
        <v>62</v>
      </c>
      <c r="B86" s="108"/>
      <c r="C86" s="108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08" t="s">
        <v>63</v>
      </c>
      <c r="B87" s="108"/>
      <c r="C87" s="108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08" t="s">
        <v>64</v>
      </c>
      <c r="B88" s="108"/>
      <c r="C88" s="108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08" t="s">
        <v>65</v>
      </c>
      <c r="B89" s="108"/>
      <c r="C89" s="108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07"/>
      <c r="B90" s="107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05" t="s">
        <v>67</v>
      </c>
      <c r="B92" s="105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08" t="s">
        <v>68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Normal="75" zoomScaleSheetLayoutView="80" zoomScalePageLayoutView="0" workbookViewId="0" topLeftCell="A1">
      <selection activeCell="D13" sqref="D13"/>
    </sheetView>
  </sheetViews>
  <sheetFormatPr defaultColWidth="9.140625" defaultRowHeight="12.75"/>
  <cols>
    <col min="1" max="1" width="63.28125" style="5" customWidth="1"/>
    <col min="2" max="2" width="16.140625" style="5" customWidth="1"/>
    <col min="3" max="3" width="11.421875" style="5" bestFit="1" customWidth="1"/>
    <col min="4" max="4" width="17.7109375" style="5" customWidth="1"/>
    <col min="5" max="5" width="16.140625" style="5" customWidth="1"/>
    <col min="6" max="6" width="11.421875" style="5" bestFit="1" customWidth="1"/>
    <col min="7" max="7" width="13.57421875" style="5" customWidth="1"/>
    <col min="8" max="8" width="13.00390625" style="5" customWidth="1"/>
    <col min="9" max="9" width="14.7109375" style="5" customWidth="1"/>
    <col min="10" max="10" width="15.8515625" style="5" customWidth="1"/>
    <col min="11" max="11" width="14.140625" style="5" bestFit="1" customWidth="1"/>
    <col min="12" max="13" width="13.28125" style="5" bestFit="1" customWidth="1"/>
    <col min="14" max="14" width="12.57421875" style="5" bestFit="1" customWidth="1"/>
    <col min="15" max="16384" width="9.140625" style="5" customWidth="1"/>
  </cols>
  <sheetData>
    <row r="1" spans="2:11" ht="45.75" customHeight="1">
      <c r="B1" s="109" t="s">
        <v>90</v>
      </c>
      <c r="C1" s="109"/>
      <c r="D1" s="109"/>
      <c r="E1" s="109"/>
      <c r="F1" s="109"/>
      <c r="G1" s="109"/>
      <c r="H1" s="109"/>
      <c r="I1" s="110"/>
      <c r="J1" s="110"/>
      <c r="K1" s="110"/>
    </row>
    <row r="2" spans="1:14" ht="28.5" customHeight="1" thickBot="1">
      <c r="A2" s="111"/>
      <c r="N2" s="112" t="s">
        <v>92</v>
      </c>
    </row>
    <row r="3" spans="1:14" s="117" customFormat="1" ht="63" customHeight="1" thickBot="1">
      <c r="A3" s="113" t="s">
        <v>69</v>
      </c>
      <c r="B3" s="114" t="s">
        <v>91</v>
      </c>
      <c r="C3" s="115" t="s">
        <v>77</v>
      </c>
      <c r="D3" s="115" t="s">
        <v>78</v>
      </c>
      <c r="E3" s="115" t="s">
        <v>79</v>
      </c>
      <c r="F3" s="115" t="s">
        <v>80</v>
      </c>
      <c r="G3" s="115" t="s">
        <v>81</v>
      </c>
      <c r="H3" s="115" t="s">
        <v>82</v>
      </c>
      <c r="I3" s="115" t="s">
        <v>83</v>
      </c>
      <c r="J3" s="115" t="s">
        <v>84</v>
      </c>
      <c r="K3" s="115" t="s">
        <v>85</v>
      </c>
      <c r="L3" s="115" t="s">
        <v>86</v>
      </c>
      <c r="M3" s="115" t="s">
        <v>87</v>
      </c>
      <c r="N3" s="116" t="s">
        <v>88</v>
      </c>
    </row>
    <row r="4" spans="1:19" s="117" customFormat="1" ht="37.5" customHeight="1" thickBot="1">
      <c r="A4" s="10" t="s">
        <v>70</v>
      </c>
      <c r="B4" s="134">
        <v>131882.95086954</v>
      </c>
      <c r="C4" s="135">
        <v>4617.1331666666665</v>
      </c>
      <c r="D4" s="135">
        <v>10933.709166666667</v>
      </c>
      <c r="E4" s="135">
        <v>4419.309166666667</v>
      </c>
      <c r="F4" s="135">
        <v>17832.472166666666</v>
      </c>
      <c r="G4" s="135">
        <v>3255.7471666666665</v>
      </c>
      <c r="H4" s="135">
        <v>15606.539166666667</v>
      </c>
      <c r="I4" s="135">
        <v>6730.749166666667</v>
      </c>
      <c r="J4" s="135">
        <v>9068.053166666667</v>
      </c>
      <c r="K4" s="135">
        <v>16382.219166666668</v>
      </c>
      <c r="L4" s="135">
        <v>17363.12416666667</v>
      </c>
      <c r="M4" s="135">
        <v>11382.569166666666</v>
      </c>
      <c r="N4" s="136">
        <v>14291.326036206665</v>
      </c>
      <c r="O4" s="118"/>
      <c r="P4" s="118"/>
      <c r="Q4" s="118"/>
      <c r="R4" s="118"/>
      <c r="S4" s="118"/>
    </row>
    <row r="5" spans="1:14" s="117" customFormat="1" ht="23.25" customHeight="1">
      <c r="A5" s="36" t="s">
        <v>71</v>
      </c>
      <c r="B5" s="13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9"/>
    </row>
    <row r="6" spans="1:14" s="117" customFormat="1" ht="23.25" customHeight="1">
      <c r="A6" s="140" t="s">
        <v>72</v>
      </c>
      <c r="B6" s="141">
        <v>102705.019</v>
      </c>
      <c r="C6" s="142">
        <v>1672.5425</v>
      </c>
      <c r="D6" s="143">
        <v>6659.676500000001</v>
      </c>
      <c r="E6" s="143">
        <v>2654.5625</v>
      </c>
      <c r="F6" s="143">
        <v>14494.192500000001</v>
      </c>
      <c r="G6" s="143">
        <v>1661.9524999999999</v>
      </c>
      <c r="H6" s="143">
        <v>13698.4925</v>
      </c>
      <c r="I6" s="143">
        <v>3518.1525</v>
      </c>
      <c r="J6" s="143">
        <v>7947.2525000000005</v>
      </c>
      <c r="K6" s="143">
        <v>13693.3525</v>
      </c>
      <c r="L6" s="143">
        <v>13573.677500000002</v>
      </c>
      <c r="M6" s="143">
        <v>9790.8625</v>
      </c>
      <c r="N6" s="144">
        <v>13340.302499999998</v>
      </c>
    </row>
    <row r="7" spans="1:14" s="117" customFormat="1" ht="21" customHeight="1" thickBot="1">
      <c r="A7" s="145" t="s">
        <v>73</v>
      </c>
      <c r="B7" s="141">
        <v>29177.931869540003</v>
      </c>
      <c r="C7" s="142">
        <v>2944.590666666667</v>
      </c>
      <c r="D7" s="143">
        <v>4274.032666666667</v>
      </c>
      <c r="E7" s="143">
        <v>1764.746666666667</v>
      </c>
      <c r="F7" s="143">
        <v>3338.2796666666663</v>
      </c>
      <c r="G7" s="143">
        <v>1593.7946666666667</v>
      </c>
      <c r="H7" s="143">
        <v>1908.0466666666664</v>
      </c>
      <c r="I7" s="143">
        <v>3212.5966666666673</v>
      </c>
      <c r="J7" s="143">
        <v>1120.8006666666665</v>
      </c>
      <c r="K7" s="143">
        <v>2688.866666666667</v>
      </c>
      <c r="L7" s="143">
        <v>3789.446666666667</v>
      </c>
      <c r="M7" s="143">
        <v>1591.7066666666665</v>
      </c>
      <c r="N7" s="144">
        <v>951.0235362066667</v>
      </c>
    </row>
    <row r="8" spans="1:14" s="117" customFormat="1" ht="16.5" thickBot="1">
      <c r="A8" s="10" t="s">
        <v>74</v>
      </c>
      <c r="B8" s="122">
        <v>109411.94086954</v>
      </c>
      <c r="C8" s="146">
        <v>2726.4931666666666</v>
      </c>
      <c r="D8" s="146">
        <v>7635.999166666668</v>
      </c>
      <c r="E8" s="146">
        <v>3154.929166666667</v>
      </c>
      <c r="F8" s="146">
        <v>16582.02216666667</v>
      </c>
      <c r="G8" s="146">
        <v>1933.4471666666666</v>
      </c>
      <c r="H8" s="146">
        <v>15210.519166666667</v>
      </c>
      <c r="I8" s="146">
        <v>5508.659166666667</v>
      </c>
      <c r="J8" s="146">
        <v>2851.9531666666667</v>
      </c>
      <c r="K8" s="146">
        <v>13433.209166666667</v>
      </c>
      <c r="L8" s="146">
        <v>16234.544166666668</v>
      </c>
      <c r="M8" s="146">
        <v>10755.179166666667</v>
      </c>
      <c r="N8" s="147">
        <v>13384.986036206665</v>
      </c>
    </row>
    <row r="9" spans="1:14" s="117" customFormat="1" ht="15.75">
      <c r="A9" s="36" t="s">
        <v>71</v>
      </c>
      <c r="B9" s="152">
        <v>0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</row>
    <row r="10" spans="1:14" s="117" customFormat="1" ht="20.25" customHeight="1">
      <c r="A10" s="37" t="s">
        <v>75</v>
      </c>
      <c r="B10" s="119">
        <v>90488.39899999999</v>
      </c>
      <c r="C10" s="120">
        <v>530.4525</v>
      </c>
      <c r="D10" s="120">
        <v>4751.036500000001</v>
      </c>
      <c r="E10" s="120">
        <v>2543.1925</v>
      </c>
      <c r="F10" s="120">
        <v>14407.522500000001</v>
      </c>
      <c r="G10" s="120">
        <v>1451.6625</v>
      </c>
      <c r="H10" s="120">
        <v>13477.442500000001</v>
      </c>
      <c r="I10" s="120">
        <v>3359.7925</v>
      </c>
      <c r="J10" s="120">
        <v>2526.9825</v>
      </c>
      <c r="K10" s="120">
        <v>11502.6525</v>
      </c>
      <c r="L10" s="120">
        <v>13385.6375</v>
      </c>
      <c r="M10" s="120">
        <v>9563.5625</v>
      </c>
      <c r="N10" s="121">
        <v>12988.462499999998</v>
      </c>
    </row>
    <row r="11" spans="1:14" s="117" customFormat="1" ht="21" customHeight="1" thickBot="1">
      <c r="A11" s="38" t="s">
        <v>76</v>
      </c>
      <c r="B11" s="153">
        <v>18923.54186954</v>
      </c>
      <c r="C11" s="120">
        <v>2196.0406666666668</v>
      </c>
      <c r="D11" s="120">
        <v>2884.962666666667</v>
      </c>
      <c r="E11" s="120">
        <v>611.7366666666668</v>
      </c>
      <c r="F11" s="120">
        <v>2174.4996666666666</v>
      </c>
      <c r="G11" s="120">
        <v>481.7846666666666</v>
      </c>
      <c r="H11" s="120">
        <v>1733.0766666666664</v>
      </c>
      <c r="I11" s="120">
        <v>2148.8666666666672</v>
      </c>
      <c r="J11" s="120">
        <v>324.9706666666666</v>
      </c>
      <c r="K11" s="120">
        <v>1930.5566666666666</v>
      </c>
      <c r="L11" s="120">
        <v>2848.906666666667</v>
      </c>
      <c r="M11" s="120">
        <v>1191.6166666666666</v>
      </c>
      <c r="N11" s="121">
        <v>396.5235362066666</v>
      </c>
    </row>
    <row r="12" spans="1:14" s="117" customFormat="1" ht="16.5" thickBot="1">
      <c r="A12" s="10" t="s">
        <v>89</v>
      </c>
      <c r="B12" s="123">
        <v>22471.01</v>
      </c>
      <c r="C12" s="148">
        <v>1890.6399999999999</v>
      </c>
      <c r="D12" s="148">
        <v>3297.71</v>
      </c>
      <c r="E12" s="148">
        <v>1264.38</v>
      </c>
      <c r="F12" s="148">
        <v>1250.45</v>
      </c>
      <c r="G12" s="148">
        <v>1322.3</v>
      </c>
      <c r="H12" s="148">
        <v>396.02</v>
      </c>
      <c r="I12" s="148">
        <v>1222.0900000000001</v>
      </c>
      <c r="J12" s="148">
        <v>6216.1</v>
      </c>
      <c r="K12" s="148">
        <v>2949.0099999999998</v>
      </c>
      <c r="L12" s="148">
        <v>1128.58</v>
      </c>
      <c r="M12" s="148">
        <v>627.39</v>
      </c>
      <c r="N12" s="149">
        <v>906.3399999999999</v>
      </c>
    </row>
    <row r="13" spans="1:14" s="117" customFormat="1" ht="15.75">
      <c r="A13" s="36" t="s">
        <v>71</v>
      </c>
      <c r="B13" s="152">
        <v>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9"/>
    </row>
    <row r="14" spans="1:14" s="117" customFormat="1" ht="19.5" customHeight="1">
      <c r="A14" s="37" t="s">
        <v>75</v>
      </c>
      <c r="B14" s="119">
        <v>12216.620000000003</v>
      </c>
      <c r="C14" s="120">
        <v>1142.09</v>
      </c>
      <c r="D14" s="120">
        <v>1908.64</v>
      </c>
      <c r="E14" s="120">
        <v>111.37</v>
      </c>
      <c r="F14" s="120">
        <v>86.67</v>
      </c>
      <c r="G14" s="120">
        <v>210.29</v>
      </c>
      <c r="H14" s="120">
        <v>221.05</v>
      </c>
      <c r="I14" s="120">
        <v>158.36</v>
      </c>
      <c r="J14" s="120">
        <v>5420.27</v>
      </c>
      <c r="K14" s="120">
        <v>2190.7</v>
      </c>
      <c r="L14" s="120">
        <v>188.04</v>
      </c>
      <c r="M14" s="120">
        <v>227.3</v>
      </c>
      <c r="N14" s="121">
        <v>351.84</v>
      </c>
    </row>
    <row r="15" spans="1:14" s="117" customFormat="1" ht="22.5" customHeight="1" thickBot="1">
      <c r="A15" s="39" t="s">
        <v>76</v>
      </c>
      <c r="B15" s="124">
        <v>10254.39</v>
      </c>
      <c r="C15" s="125">
        <v>748.55</v>
      </c>
      <c r="D15" s="125">
        <v>1389.07</v>
      </c>
      <c r="E15" s="125">
        <v>1153.01</v>
      </c>
      <c r="F15" s="125">
        <v>1163.78</v>
      </c>
      <c r="G15" s="125">
        <v>1112.01</v>
      </c>
      <c r="H15" s="125">
        <v>174.97</v>
      </c>
      <c r="I15" s="125">
        <v>1063.73</v>
      </c>
      <c r="J15" s="125">
        <v>795.83</v>
      </c>
      <c r="K15" s="125">
        <v>758.31</v>
      </c>
      <c r="L15" s="125">
        <v>940.54</v>
      </c>
      <c r="M15" s="125">
        <v>400.09</v>
      </c>
      <c r="N15" s="126">
        <v>554.5</v>
      </c>
    </row>
    <row r="16" spans="1:14" s="117" customFormat="1" ht="15">
      <c r="A16" s="150" t="s">
        <v>94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ht="18.75" customHeight="1">
      <c r="A17" s="151" t="s">
        <v>93</v>
      </c>
    </row>
    <row r="18" ht="12.75">
      <c r="A18" s="127"/>
    </row>
    <row r="48" ht="12.75">
      <c r="A48" s="3"/>
    </row>
    <row r="49" ht="25.5" customHeight="1">
      <c r="A49" s="130" t="s">
        <v>32</v>
      </c>
    </row>
    <row r="50" ht="12.75" customHeight="1">
      <c r="A50" s="131" t="s">
        <v>45</v>
      </c>
    </row>
    <row r="51" ht="12.75" customHeight="1">
      <c r="A51" s="131" t="s">
        <v>46</v>
      </c>
    </row>
    <row r="52" ht="12.75" customHeight="1">
      <c r="A52" s="131" t="s">
        <v>47</v>
      </c>
    </row>
    <row r="53" ht="12.75" customHeight="1">
      <c r="A53" s="131" t="s">
        <v>48</v>
      </c>
    </row>
    <row r="54" ht="12.75" customHeight="1">
      <c r="A54" s="131" t="s">
        <v>49</v>
      </c>
    </row>
    <row r="55" ht="12.75" customHeight="1">
      <c r="A55" s="131" t="s">
        <v>50</v>
      </c>
    </row>
    <row r="56" ht="12.75" customHeight="1">
      <c r="A56" s="131" t="s">
        <v>51</v>
      </c>
    </row>
    <row r="57" ht="12.75" customHeight="1">
      <c r="A57" s="131" t="s">
        <v>52</v>
      </c>
    </row>
    <row r="58" ht="12.75" customHeight="1">
      <c r="A58" s="131" t="s">
        <v>53</v>
      </c>
    </row>
    <row r="59" ht="12.75" customHeight="1">
      <c r="A59" s="131" t="s">
        <v>54</v>
      </c>
    </row>
    <row r="60" ht="12.75" customHeight="1">
      <c r="A60" s="131" t="s">
        <v>55</v>
      </c>
    </row>
    <row r="61" ht="12.75" customHeight="1">
      <c r="A61" s="131" t="s">
        <v>56</v>
      </c>
    </row>
    <row r="62" ht="12.75" customHeight="1">
      <c r="A62" s="131" t="s">
        <v>57</v>
      </c>
    </row>
    <row r="63" ht="12.75" customHeight="1">
      <c r="A63" s="131" t="s">
        <v>58</v>
      </c>
    </row>
    <row r="64" ht="12.75" customHeight="1">
      <c r="A64" s="131" t="s">
        <v>59</v>
      </c>
    </row>
    <row r="65" ht="12.75" customHeight="1">
      <c r="A65" s="131" t="s">
        <v>60</v>
      </c>
    </row>
    <row r="66" ht="12.75" customHeight="1">
      <c r="A66" s="131" t="s">
        <v>61</v>
      </c>
    </row>
    <row r="67" ht="12.75" customHeight="1">
      <c r="A67" s="132" t="s">
        <v>62</v>
      </c>
    </row>
    <row r="68" ht="12.75" customHeight="1">
      <c r="A68" s="132" t="s">
        <v>63</v>
      </c>
    </row>
    <row r="69" ht="12.75" customHeight="1">
      <c r="A69" s="132" t="s">
        <v>64</v>
      </c>
    </row>
    <row r="70" ht="12.75" customHeight="1">
      <c r="A70" s="132" t="s">
        <v>65</v>
      </c>
    </row>
    <row r="71" s="128" customFormat="1" ht="12.75" customHeight="1">
      <c r="A71" s="133"/>
    </row>
    <row r="72" ht="44.25" customHeight="1">
      <c r="A72" s="130" t="s">
        <v>66</v>
      </c>
    </row>
    <row r="73" s="128" customFormat="1" ht="12.75" customHeight="1">
      <c r="A73" s="130" t="s">
        <v>67</v>
      </c>
    </row>
    <row r="74" ht="30.75" customHeight="1">
      <c r="A74" s="132" t="s">
        <v>68</v>
      </c>
    </row>
  </sheetData>
  <sheetProtection/>
  <mergeCells count="1">
    <mergeCell ref="B1:H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2023-06-27T12:13:39Z</cp:lastPrinted>
  <dcterms:created xsi:type="dcterms:W3CDTF">2015-04-24T09:04:58Z</dcterms:created>
  <dcterms:modified xsi:type="dcterms:W3CDTF">2023-06-27T12:13:45Z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