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<sst xmlns="http://schemas.openxmlformats.org/spreadsheetml/2006/main" count="133" uniqueCount="95">
  <si>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</si>
  <si>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</si>
  <si>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</si>
  <si>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</si>
  <si>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</si>
  <si>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</si>
  <si>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</si>
  <si>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</si>
  <si>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</si>
  <si>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</si>
  <si>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</si>
  <si>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</si>
  <si>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</si>
  <si>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</si>
  <si>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</si>
  <si>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</si>
  <si>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</si>
  <si>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</si>
  <si>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</si>
  <si>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</si>
  <si>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</si>
  <si>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</si>
  <si>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</si>
  <si>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</si>
  <si>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</si>
  <si>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</si>
  <si>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</si>
  <si>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</si>
  <si>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</si>
  <si>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</si>
  <si>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</si>
  <si>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</si>
  <si>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</si>
  <si>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</si>
  <si>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</si>
  <si>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</si>
  <si>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</si>
  <si>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</si>
  <si>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</si>
  <si>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</si>
  <si>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</si>
  <si>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</si>
  <si>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</si>
  <si>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</si>
  <si>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</si>
  <si>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</si>
  <si>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</si>
  <si>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</si>
  <si>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</si>
  <si>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</si>
  <si>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</si>
  <si>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</si>
  <si>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</si>
  <si>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</si>
  <si>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</si>
  <si>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</si>
  <si>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</si>
  <si>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</si>
  <si>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</si>
  <si>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</si>
  <si>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</si>
  <si>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</si>
  <si>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</si>
  <si>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</si>
  <si>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</si>
  <si>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</si>
  <si>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</si>
  <si>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</si>
  <si>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</si>
  <si>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</si>
  <si>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</si>
  <si>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</si>
  <si>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</si>
  <si>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</si>
  <si>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</si>
  <si>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</si>
  <si>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</si>
  <si>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</si>
  <si>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</si>
  <si>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</si>
  <si>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</si>
  <si>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</si>
  <si>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</si>
  <si>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</si>
  <si>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</si>
  <si>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</si>
  <si>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</si>
  <si>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</si>
  <si>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</si>
  <si>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</si>
  <si>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</si>
  <si>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</si>
  <si>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</si>
  <si>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CNSP-November 2023</t>
  </si>
  <si>
    <t xml:space="preserve"> * according to market of issuance; projection on debt contracted at the end of November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</si>
</sst>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top" wrapText="1"/>
    </xf>
    <xf numFmtId="4" fontId="10" fillId="0" borderId="23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24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185" fontId="5" fillId="34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top" wrapText="1"/>
    </xf>
    <xf numFmtId="179" fontId="5" fillId="0" borderId="29" xfId="0" applyNumberFormat="1" applyFont="1" applyBorder="1" applyAlignment="1">
      <alignment/>
    </xf>
    <xf numFmtId="179" fontId="5" fillId="0" borderId="30" xfId="0" applyNumberFormat="1" applyFont="1" applyFill="1" applyBorder="1" applyAlignment="1">
      <alignment/>
    </xf>
    <xf numFmtId="179" fontId="5" fillId="0" borderId="30" xfId="0" applyNumberFormat="1" applyFont="1" applyBorder="1" applyAlignment="1">
      <alignment/>
    </xf>
    <xf numFmtId="0" fontId="5" fillId="35" borderId="31" xfId="0" applyNumberFormat="1" applyFont="1" applyFill="1" applyBorder="1" applyAlignment="1">
      <alignment horizontal="right" vertical="center" wrapText="1"/>
    </xf>
    <xf numFmtId="179" fontId="5" fillId="35" borderId="32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left" vertical="top" wrapText="1"/>
    </xf>
    <xf numFmtId="179" fontId="3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center" wrapText="1"/>
    </xf>
    <xf numFmtId="179" fontId="5" fillId="0" borderId="3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179" fontId="8" fillId="0" borderId="27" xfId="0" applyNumberFormat="1" applyFont="1" applyBorder="1" applyAlignment="1">
      <alignment horizontal="center" vertical="center"/>
    </xf>
    <xf numFmtId="179" fontId="8" fillId="0" borderId="2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6" xfId="0" applyNumberFormat="1" applyFont="1" applyFill="1" applyBorder="1" applyAlignment="1">
      <alignment horizontal="left" vertical="top" wrapText="1"/>
    </xf>
    <xf numFmtId="179" fontId="8" fillId="35" borderId="3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 wrapText="1"/>
    </xf>
    <xf numFmtId="179" fontId="5" fillId="0" borderId="38" xfId="0" applyNumberFormat="1" applyFont="1" applyBorder="1" applyAlignment="1">
      <alignment/>
    </xf>
    <xf numFmtId="179" fontId="63" fillId="0" borderId="30" xfId="0" applyNumberFormat="1" applyFont="1" applyFill="1" applyBorder="1" applyAlignment="1">
      <alignment/>
    </xf>
    <xf numFmtId="179" fontId="5" fillId="36" borderId="30" xfId="0" applyNumberFormat="1" applyFont="1" applyFill="1" applyBorder="1" applyAlignment="1">
      <alignment/>
    </xf>
    <xf numFmtId="179" fontId="8" fillId="0" borderId="36" xfId="0" applyNumberFormat="1" applyFont="1" applyBorder="1" applyAlignment="1">
      <alignment/>
    </xf>
    <xf numFmtId="179" fontId="9" fillId="0" borderId="27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7" xfId="0" applyNumberFormat="1" applyFont="1" applyFill="1" applyBorder="1" applyAlignment="1">
      <alignment horizontal="center" vertical="center" wrapText="1"/>
    </xf>
    <xf numFmtId="185" fontId="5" fillId="34" borderId="37" xfId="0" applyNumberFormat="1" applyFont="1" applyFill="1" applyBorder="1" applyAlignment="1">
      <alignment horizontal="center" vertical="center" wrapText="1"/>
    </xf>
    <xf numFmtId="185" fontId="5" fillId="34" borderId="17" xfId="0" applyNumberFormat="1" applyFont="1" applyFill="1" applyBorder="1" applyAlignment="1">
      <alignment horizontal="center" vertical="center" wrapText="1"/>
    </xf>
    <xf numFmtId="179" fontId="5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/>
    </xf>
    <xf numFmtId="179" fontId="5" fillId="35" borderId="42" xfId="0" applyNumberFormat="1" applyFont="1" applyFill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1" xfId="0" applyNumberFormat="1" applyFont="1" applyFill="1" applyBorder="1" applyAlignment="1">
      <alignment/>
    </xf>
    <xf numFmtId="179" fontId="3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8" fillId="0" borderId="46" xfId="0" applyNumberFormat="1" applyFont="1" applyFill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41" xfId="0" applyNumberFormat="1" applyFont="1" applyFill="1" applyBorder="1" applyAlignment="1">
      <alignment/>
    </xf>
    <xf numFmtId="179" fontId="8" fillId="35" borderId="46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5" fillId="0" borderId="48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179" fontId="9" fillId="0" borderId="46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0" fillId="34" borderId="49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Border="1" applyAlignment="1">
      <alignment horizontal="right" vertical="center"/>
    </xf>
    <xf numFmtId="4" fontId="10" fillId="0" borderId="49" xfId="0" applyNumberFormat="1" applyFont="1" applyBorder="1" applyAlignment="1">
      <alignment/>
    </xf>
    <xf numFmtId="4" fontId="10" fillId="0" borderId="49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0" fillId="0" borderId="51" xfId="0" applyNumberFormat="1" applyFont="1" applyBorder="1" applyAlignment="1">
      <alignment horizontal="left" vertical="top" wrapText="1"/>
    </xf>
    <xf numFmtId="0" fontId="10" fillId="0" borderId="52" xfId="0" applyNumberFormat="1" applyFont="1" applyBorder="1" applyAlignment="1">
      <alignment horizontal="left" vertical="top" wrapText="1"/>
    </xf>
    <xf numFmtId="4" fontId="10" fillId="0" borderId="47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4" fontId="6" fillId="0" borderId="17" xfId="0" applyNumberFormat="1" applyFont="1" applyBorder="1" applyAlignment="1">
      <alignment vertical="center"/>
    </xf>
    <xf numFmtId="179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" fontId="10" fillId="0" borderId="5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331"/>
        <c:crossesAt val="0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3"/>
      <c r="D2" s="8"/>
      <c r="J2" s="3"/>
      <c r="K2" s="8"/>
      <c r="N2" s="90" t="s">
        <v>1</v>
      </c>
    </row>
    <row r="3" spans="1:14" s="5" customFormat="1" ht="45.75" customHeight="1">
      <c r="A3" s="56" t="s">
        <v>2</v>
      </c>
      <c r="B3" s="57" t="s">
        <v>3</v>
      </c>
      <c r="C3" s="58">
        <v>42370</v>
      </c>
      <c r="D3" s="58">
        <v>42401</v>
      </c>
      <c r="E3" s="58">
        <v>42430</v>
      </c>
      <c r="F3" s="58">
        <v>42461</v>
      </c>
      <c r="G3" s="58">
        <v>42491</v>
      </c>
      <c r="H3" s="58">
        <v>42522</v>
      </c>
      <c r="I3" s="91" t="s">
        <v>4</v>
      </c>
      <c r="J3" s="91" t="s">
        <v>5</v>
      </c>
      <c r="K3" s="91" t="s">
        <v>6</v>
      </c>
      <c r="L3" s="91" t="s">
        <v>7</v>
      </c>
      <c r="M3" s="92" t="s">
        <v>8</v>
      </c>
      <c r="N3" s="93" t="s">
        <v>9</v>
      </c>
    </row>
    <row r="4" spans="1:14" s="5" customFormat="1" ht="48.75" customHeight="1">
      <c r="A4" s="59" t="s">
        <v>10</v>
      </c>
      <c r="B4" s="60" t="e">
        <f aca="true" t="shared" si="0" ref="B4:N4">SUM(B7,B9)</f>
        <v>#REF!</v>
      </c>
      <c r="C4" s="61" t="e">
        <f t="shared" si="0"/>
        <v>#REF!</v>
      </c>
      <c r="D4" s="61" t="e">
        <f t="shared" si="0"/>
        <v>#REF!</v>
      </c>
      <c r="E4" s="61" t="e">
        <f t="shared" si="0"/>
        <v>#REF!</v>
      </c>
      <c r="F4" s="62" t="e">
        <f t="shared" si="0"/>
        <v>#REF!</v>
      </c>
      <c r="G4" s="62" t="e">
        <f t="shared" si="0"/>
        <v>#REF!</v>
      </c>
      <c r="H4" s="62" t="e">
        <f t="shared" si="0"/>
        <v>#REF!</v>
      </c>
      <c r="I4" s="62" t="e">
        <f t="shared" si="0"/>
        <v>#REF!</v>
      </c>
      <c r="J4" s="62" t="e">
        <f t="shared" si="0"/>
        <v>#REF!</v>
      </c>
      <c r="K4" s="62" t="e">
        <f t="shared" si="0"/>
        <v>#REF!</v>
      </c>
      <c r="L4" s="62" t="e">
        <f t="shared" si="0"/>
        <v>#REF!</v>
      </c>
      <c r="M4" s="94" t="e">
        <f t="shared" si="0"/>
        <v>#REF!</v>
      </c>
      <c r="N4" s="95" t="e">
        <f t="shared" si="0"/>
        <v>#REF!</v>
      </c>
    </row>
    <row r="5" spans="1:14" s="5" customFormat="1" ht="15">
      <c r="A5" s="63" t="s">
        <v>11</v>
      </c>
      <c r="B5" s="64" t="e">
        <f aca="true" t="shared" si="1" ref="B5:N5">B27+B24</f>
        <v>#REF!</v>
      </c>
      <c r="C5" s="64" t="e">
        <f t="shared" si="1"/>
        <v>#REF!</v>
      </c>
      <c r="D5" s="64" t="e">
        <f t="shared" si="1"/>
        <v>#REF!</v>
      </c>
      <c r="E5" s="64" t="e">
        <f t="shared" si="1"/>
        <v>#REF!</v>
      </c>
      <c r="F5" s="64" t="e">
        <f t="shared" si="1"/>
        <v>#REF!</v>
      </c>
      <c r="G5" s="64" t="e">
        <f t="shared" si="1"/>
        <v>#REF!</v>
      </c>
      <c r="H5" s="64" t="e">
        <f t="shared" si="1"/>
        <v>#REF!</v>
      </c>
      <c r="I5" s="64" t="e">
        <f t="shared" si="1"/>
        <v>#REF!</v>
      </c>
      <c r="J5" s="64" t="e">
        <f t="shared" si="1"/>
        <v>#REF!</v>
      </c>
      <c r="K5" s="64" t="e">
        <f t="shared" si="1"/>
        <v>#REF!</v>
      </c>
      <c r="L5" s="64" t="e">
        <f t="shared" si="1"/>
        <v>#REF!</v>
      </c>
      <c r="M5" s="96" t="e">
        <f t="shared" si="1"/>
        <v>#REF!</v>
      </c>
      <c r="N5" s="97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5"/>
      <c r="F6" s="15"/>
      <c r="G6" s="15"/>
      <c r="H6" s="15"/>
      <c r="I6" s="15"/>
      <c r="J6" s="15"/>
      <c r="K6" s="15"/>
      <c r="L6" s="15"/>
      <c r="M6" s="23"/>
      <c r="N6" s="98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8" t="e">
        <f t="shared" si="2"/>
        <v>#REF!</v>
      </c>
    </row>
    <row r="8" spans="1:14" s="5" customFormat="1" ht="14.25">
      <c r="A8" s="66" t="s">
        <v>14</v>
      </c>
      <c r="B8" s="67" t="e">
        <f aca="true" t="shared" si="3" ref="B8:N8">B7/B14</f>
        <v>#REF!</v>
      </c>
      <c r="C8" s="67" t="e">
        <f t="shared" si="3"/>
        <v>#REF!</v>
      </c>
      <c r="D8" s="67" t="e">
        <f t="shared" si="3"/>
        <v>#REF!</v>
      </c>
      <c r="E8" s="67" t="e">
        <f t="shared" si="3"/>
        <v>#REF!</v>
      </c>
      <c r="F8" s="67" t="e">
        <f t="shared" si="3"/>
        <v>#REF!</v>
      </c>
      <c r="G8" s="67" t="e">
        <f t="shared" si="3"/>
        <v>#REF!</v>
      </c>
      <c r="H8" s="67" t="e">
        <f t="shared" si="3"/>
        <v>#REF!</v>
      </c>
      <c r="I8" s="67" t="e">
        <f t="shared" si="3"/>
        <v>#REF!</v>
      </c>
      <c r="J8" s="67" t="e">
        <f t="shared" si="3"/>
        <v>#REF!</v>
      </c>
      <c r="K8" s="67" t="e">
        <f t="shared" si="3"/>
        <v>#REF!</v>
      </c>
      <c r="L8" s="67" t="e">
        <f t="shared" si="3"/>
        <v>#REF!</v>
      </c>
      <c r="M8" s="99" t="e">
        <f t="shared" si="3"/>
        <v>#REF!</v>
      </c>
      <c r="N8" s="100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8" t="e">
        <f t="shared" si="4"/>
        <v>#REF!</v>
      </c>
    </row>
    <row r="10" spans="1:14" s="5" customFormat="1" ht="14.25">
      <c r="A10" s="66" t="s">
        <v>14</v>
      </c>
      <c r="B10" s="67" t="e">
        <f aca="true" t="shared" si="5" ref="B10:N10">B9/B14</f>
        <v>#REF!</v>
      </c>
      <c r="C10" s="67" t="e">
        <f t="shared" si="5"/>
        <v>#REF!</v>
      </c>
      <c r="D10" s="67" t="e">
        <f t="shared" si="5"/>
        <v>#REF!</v>
      </c>
      <c r="E10" s="67" t="e">
        <f t="shared" si="5"/>
        <v>#REF!</v>
      </c>
      <c r="F10" s="67" t="e">
        <f t="shared" si="5"/>
        <v>#REF!</v>
      </c>
      <c r="G10" s="67" t="e">
        <f t="shared" si="5"/>
        <v>#REF!</v>
      </c>
      <c r="H10" s="67" t="e">
        <f t="shared" si="5"/>
        <v>#REF!</v>
      </c>
      <c r="I10" s="67" t="e">
        <f t="shared" si="5"/>
        <v>#REF!</v>
      </c>
      <c r="J10" s="67" t="e">
        <f t="shared" si="5"/>
        <v>#REF!</v>
      </c>
      <c r="K10" s="67" t="e">
        <f t="shared" si="5"/>
        <v>#REF!</v>
      </c>
      <c r="L10" s="67" t="e">
        <f t="shared" si="5"/>
        <v>#REF!</v>
      </c>
      <c r="M10" s="99" t="e">
        <f t="shared" si="5"/>
        <v>#REF!</v>
      </c>
      <c r="N10" s="100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8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8" t="e">
        <f t="shared" si="6"/>
        <v>#REF!</v>
      </c>
    </row>
    <row r="13" spans="1:14" s="5" customFormat="1" ht="28.5">
      <c r="A13" s="68" t="s">
        <v>17</v>
      </c>
      <c r="B13" s="69" t="e">
        <f>B23+B34*B14</f>
        <v>#REF!</v>
      </c>
      <c r="C13" s="69" t="e">
        <f>C23+C34*C14</f>
        <v>#REF!</v>
      </c>
      <c r="D13" s="69" t="e">
        <f aca="true" t="shared" si="7" ref="D13:N13">D23+D34*D14</f>
        <v>#REF!</v>
      </c>
      <c r="E13" s="69" t="e">
        <f t="shared" si="7"/>
        <v>#REF!</v>
      </c>
      <c r="F13" s="69" t="e">
        <f t="shared" si="7"/>
        <v>#REF!</v>
      </c>
      <c r="G13" s="69" t="e">
        <f t="shared" si="7"/>
        <v>#REF!</v>
      </c>
      <c r="H13" s="69" t="e">
        <f t="shared" si="7"/>
        <v>#REF!</v>
      </c>
      <c r="I13" s="69" t="e">
        <f t="shared" si="7"/>
        <v>#REF!</v>
      </c>
      <c r="J13" s="69" t="e">
        <f t="shared" si="7"/>
        <v>#REF!</v>
      </c>
      <c r="K13" s="69" t="e">
        <f t="shared" si="7"/>
        <v>#REF!</v>
      </c>
      <c r="L13" s="69" t="e">
        <f t="shared" si="7"/>
        <v>#REF!</v>
      </c>
      <c r="M13" s="101" t="e">
        <f t="shared" si="7"/>
        <v>#REF!</v>
      </c>
      <c r="N13" s="102" t="e">
        <f t="shared" si="7"/>
        <v>#REF!</v>
      </c>
    </row>
    <row r="14" spans="1:14" s="1" customFormat="1" ht="17.25" customHeight="1">
      <c r="A14" s="70" t="s">
        <v>18</v>
      </c>
      <c r="B14" s="49">
        <v>4.46</v>
      </c>
      <c r="C14" s="49">
        <v>4.46</v>
      </c>
      <c r="D14" s="49">
        <v>4.46</v>
      </c>
      <c r="E14" s="49">
        <v>4.46</v>
      </c>
      <c r="F14" s="49">
        <v>4.46</v>
      </c>
      <c r="G14" s="49">
        <v>4.46</v>
      </c>
      <c r="H14" s="49">
        <v>4.46</v>
      </c>
      <c r="I14" s="49">
        <v>4.48</v>
      </c>
      <c r="J14" s="49">
        <v>4.48</v>
      </c>
      <c r="K14" s="49">
        <v>4.48</v>
      </c>
      <c r="L14" s="49">
        <v>4.48</v>
      </c>
      <c r="M14" s="49">
        <v>4.48</v>
      </c>
      <c r="N14" s="49">
        <v>4.48</v>
      </c>
    </row>
    <row r="15" s="5" customFormat="1" ht="14.25"/>
    <row r="16" spans="1:14" s="5" customFormat="1" ht="31.5">
      <c r="A16" s="71" t="s">
        <v>19</v>
      </c>
      <c r="B16" s="72" t="e">
        <f>SUM(B19,B20)</f>
        <v>#REF!</v>
      </c>
      <c r="C16" s="73" t="e">
        <f aca="true" t="shared" si="8" ref="C16:N16">C19+C20</f>
        <v>#REF!</v>
      </c>
      <c r="D16" s="73" t="e">
        <f t="shared" si="8"/>
        <v>#REF!</v>
      </c>
      <c r="E16" s="73" t="e">
        <f t="shared" si="8"/>
        <v>#REF!</v>
      </c>
      <c r="F16" s="73" t="e">
        <f t="shared" si="8"/>
        <v>#REF!</v>
      </c>
      <c r="G16" s="73" t="e">
        <f t="shared" si="8"/>
        <v>#REF!</v>
      </c>
      <c r="H16" s="73" t="e">
        <f t="shared" si="8"/>
        <v>#REF!</v>
      </c>
      <c r="I16" s="73" t="e">
        <f t="shared" si="8"/>
        <v>#REF!</v>
      </c>
      <c r="J16" s="73" t="e">
        <f t="shared" si="8"/>
        <v>#REF!</v>
      </c>
      <c r="K16" s="73" t="e">
        <f t="shared" si="8"/>
        <v>#REF!</v>
      </c>
      <c r="L16" s="73" t="e">
        <f t="shared" si="8"/>
        <v>#REF!</v>
      </c>
      <c r="M16" s="103" t="e">
        <f t="shared" si="8"/>
        <v>#REF!</v>
      </c>
      <c r="N16" s="104" t="e">
        <f t="shared" si="8"/>
        <v>#REF!</v>
      </c>
    </row>
    <row r="17" spans="1:15" s="6" customFormat="1" ht="33.75" customHeight="1">
      <c r="A17" s="74" t="s">
        <v>20</v>
      </c>
      <c r="B17" s="75" t="e">
        <f>SUM(C17:N17)</f>
        <v>#REF!</v>
      </c>
      <c r="C17" s="76" t="e">
        <f>#REF!</f>
        <v>#REF!</v>
      </c>
      <c r="D17" s="76" t="e">
        <f>#REF!</f>
        <v>#REF!</v>
      </c>
      <c r="E17" s="76" t="e">
        <f>#REF!</f>
        <v>#REF!</v>
      </c>
      <c r="F17" s="76" t="e">
        <f>#REF!</f>
        <v>#REF!</v>
      </c>
      <c r="G17" s="76" t="e">
        <f>#REF!</f>
        <v>#REF!</v>
      </c>
      <c r="H17" s="76" t="e">
        <f>#REF!</f>
        <v>#REF!</v>
      </c>
      <c r="I17" s="76" t="e">
        <f>#REF!</f>
        <v>#REF!</v>
      </c>
      <c r="J17" s="76" t="e">
        <f>#REF!</f>
        <v>#REF!</v>
      </c>
      <c r="K17" s="76" t="e">
        <f>#REF!</f>
        <v>#REF!</v>
      </c>
      <c r="L17" s="76" t="e">
        <f>#REF!</f>
        <v>#REF!</v>
      </c>
      <c r="M17" s="105" t="e">
        <f>#REF!</f>
        <v>#REF!</v>
      </c>
      <c r="N17" s="106" t="e">
        <f>#REF!</f>
        <v>#REF!</v>
      </c>
      <c r="O17" s="21"/>
    </row>
    <row r="18" spans="1:14" s="5" customFormat="1" ht="15">
      <c r="A18" s="10" t="s">
        <v>12</v>
      </c>
      <c r="B18" s="14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07"/>
      <c r="N18" s="108"/>
    </row>
    <row r="19" spans="1:14" s="5" customFormat="1" ht="14.25">
      <c r="A19" s="11" t="s">
        <v>13</v>
      </c>
      <c r="B19" s="14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09" t="e">
        <f>#REF!</f>
        <v>#REF!</v>
      </c>
      <c r="N19" s="110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09" t="e">
        <f>#REF!</f>
        <v>#REF!</v>
      </c>
      <c r="N20" s="110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8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8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8" t="e">
        <f>#REF!+#REF!</f>
        <v>#REF!</v>
      </c>
    </row>
    <row r="24" spans="1:14" s="5" customFormat="1" ht="28.5">
      <c r="A24" s="79" t="s">
        <v>23</v>
      </c>
      <c r="B24" s="80" t="e">
        <f aca="true" t="shared" si="9" ref="B24:N24">B16/B14</f>
        <v>#REF!</v>
      </c>
      <c r="C24" s="80" t="e">
        <f t="shared" si="9"/>
        <v>#REF!</v>
      </c>
      <c r="D24" s="80" t="e">
        <f t="shared" si="9"/>
        <v>#REF!</v>
      </c>
      <c r="E24" s="80" t="e">
        <f t="shared" si="9"/>
        <v>#REF!</v>
      </c>
      <c r="F24" s="80" t="e">
        <f t="shared" si="9"/>
        <v>#REF!</v>
      </c>
      <c r="G24" s="80" t="e">
        <f t="shared" si="9"/>
        <v>#REF!</v>
      </c>
      <c r="H24" s="80" t="e">
        <f t="shared" si="9"/>
        <v>#REF!</v>
      </c>
      <c r="I24" s="80" t="e">
        <f t="shared" si="9"/>
        <v>#REF!</v>
      </c>
      <c r="J24" s="80" t="e">
        <f t="shared" si="9"/>
        <v>#REF!</v>
      </c>
      <c r="K24" s="80" t="e">
        <f t="shared" si="9"/>
        <v>#REF!</v>
      </c>
      <c r="L24" s="80" t="e">
        <f t="shared" si="9"/>
        <v>#REF!</v>
      </c>
      <c r="M24" s="111" t="e">
        <f t="shared" si="9"/>
        <v>#REF!</v>
      </c>
      <c r="N24" s="11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2"/>
      <c r="M25" s="22"/>
      <c r="N25" s="22"/>
    </row>
    <row r="26" spans="5:14" s="5" customFormat="1" ht="14.25">
      <c r="E26" s="13"/>
      <c r="F26" s="13"/>
      <c r="N26" s="90" t="s">
        <v>14</v>
      </c>
    </row>
    <row r="27" spans="1:14" s="5" customFormat="1" ht="31.5">
      <c r="A27" s="81" t="s">
        <v>24</v>
      </c>
      <c r="B27" s="82" t="e">
        <f>SUM(B30,B31)</f>
        <v>#REF!</v>
      </c>
      <c r="C27" s="83" t="e">
        <f aca="true" t="shared" si="10" ref="C27:N27">C30+C31</f>
        <v>#REF!</v>
      </c>
      <c r="D27" s="61" t="e">
        <f t="shared" si="10"/>
        <v>#REF!</v>
      </c>
      <c r="E27" s="61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62" t="e">
        <f t="shared" si="10"/>
        <v>#REF!</v>
      </c>
      <c r="I27" s="62" t="e">
        <f t="shared" si="10"/>
        <v>#REF!</v>
      </c>
      <c r="J27" s="62" t="e">
        <f t="shared" si="10"/>
        <v>#REF!</v>
      </c>
      <c r="K27" s="62" t="e">
        <f t="shared" si="10"/>
        <v>#REF!</v>
      </c>
      <c r="L27" s="62" t="e">
        <f t="shared" si="10"/>
        <v>#REF!</v>
      </c>
      <c r="M27" s="94" t="e">
        <f t="shared" si="10"/>
        <v>#REF!</v>
      </c>
      <c r="N27" s="113" t="e">
        <f t="shared" si="10"/>
        <v>#REF!</v>
      </c>
    </row>
    <row r="28" spans="1:14" s="5" customFormat="1" ht="14.25">
      <c r="A28" s="74" t="s">
        <v>25</v>
      </c>
      <c r="B28" s="85"/>
      <c r="C28" s="86"/>
      <c r="D28" s="86"/>
      <c r="E28" s="86"/>
      <c r="F28" s="86"/>
      <c r="G28" s="86"/>
      <c r="H28" s="86">
        <v>1500</v>
      </c>
      <c r="I28" s="114"/>
      <c r="J28" s="86"/>
      <c r="K28" s="86"/>
      <c r="L28" s="86"/>
      <c r="M28" s="115"/>
      <c r="N28" s="116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8"/>
    </row>
    <row r="30" spans="1:14" s="5" customFormat="1" ht="14.25">
      <c r="A30" s="11" t="s">
        <v>26</v>
      </c>
      <c r="B30" s="77" t="e">
        <f>#REF!</f>
        <v>#REF!</v>
      </c>
      <c r="C30" s="77" t="e">
        <f>#REF!</f>
        <v>#REF!</v>
      </c>
      <c r="D30" s="77" t="e">
        <f>#REF!</f>
        <v>#REF!</v>
      </c>
      <c r="E30" s="77" t="e">
        <f>#REF!</f>
        <v>#REF!</v>
      </c>
      <c r="F30" s="77" t="e">
        <f>#REF!</f>
        <v>#REF!</v>
      </c>
      <c r="G30" s="77" t="e">
        <f>#REF!</f>
        <v>#REF!</v>
      </c>
      <c r="H30" s="77" t="e">
        <f>#REF!</f>
        <v>#REF!</v>
      </c>
      <c r="I30" s="77" t="e">
        <f>#REF!</f>
        <v>#REF!</v>
      </c>
      <c r="J30" s="77" t="e">
        <f>#REF!</f>
        <v>#REF!</v>
      </c>
      <c r="K30" s="77" t="e">
        <f>#REF!</f>
        <v>#REF!</v>
      </c>
      <c r="L30" s="77" t="e">
        <f>#REF!</f>
        <v>#REF!</v>
      </c>
      <c r="M30" s="107" t="e">
        <f>#REF!</f>
        <v>#REF!</v>
      </c>
      <c r="N30" s="108" t="e">
        <f>#REF!</f>
        <v>#REF!</v>
      </c>
    </row>
    <row r="31" spans="1:14" s="5" customFormat="1" ht="15">
      <c r="A31" s="16" t="s">
        <v>27</v>
      </c>
      <c r="B31" s="77" t="e">
        <f>#REF!</f>
        <v>#REF!</v>
      </c>
      <c r="C31" s="77" t="e">
        <f>#REF!</f>
        <v>#REF!</v>
      </c>
      <c r="D31" s="77" t="e">
        <f>#REF!</f>
        <v>#REF!</v>
      </c>
      <c r="E31" s="77" t="e">
        <f>#REF!</f>
        <v>#REF!</v>
      </c>
      <c r="F31" s="77" t="e">
        <f>#REF!</f>
        <v>#REF!</v>
      </c>
      <c r="G31" s="77" t="e">
        <f>#REF!</f>
        <v>#REF!</v>
      </c>
      <c r="H31" s="77" t="e">
        <f>#REF!</f>
        <v>#REF!</v>
      </c>
      <c r="I31" s="77" t="e">
        <f>#REF!</f>
        <v>#REF!</v>
      </c>
      <c r="J31" s="77" t="e">
        <f>#REF!</f>
        <v>#REF!</v>
      </c>
      <c r="K31" s="77" t="e">
        <f>#REF!</f>
        <v>#REF!</v>
      </c>
      <c r="L31" s="77" t="e">
        <f>#REF!</f>
        <v>#REF!</v>
      </c>
      <c r="M31" s="107" t="e">
        <f>#REF!</f>
        <v>#REF!</v>
      </c>
      <c r="N31" s="108" t="e">
        <f>#REF!</f>
        <v>#REF!</v>
      </c>
    </row>
    <row r="32" spans="1:14" s="5" customFormat="1" ht="15">
      <c r="A32" s="10" t="s">
        <v>12</v>
      </c>
      <c r="B32" s="8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8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8" t="e">
        <f>#REF!</f>
        <v>#REF!</v>
      </c>
    </row>
    <row r="34" spans="1:14" s="5" customFormat="1" ht="28.5">
      <c r="A34" s="68" t="s">
        <v>29</v>
      </c>
      <c r="B34" s="88" t="e">
        <f>#REF!</f>
        <v>#REF!</v>
      </c>
      <c r="C34" s="88" t="e">
        <f>#REF!</f>
        <v>#REF!</v>
      </c>
      <c r="D34" s="88" t="e">
        <f>#REF!</f>
        <v>#REF!</v>
      </c>
      <c r="E34" s="88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88" t="e">
        <f>#REF!</f>
        <v>#REF!</v>
      </c>
      <c r="K34" s="88" t="e">
        <f>#REF!</f>
        <v>#REF!</v>
      </c>
      <c r="L34" s="88" t="e">
        <f>#REF!</f>
        <v>#REF!</v>
      </c>
      <c r="M34" s="101" t="e">
        <f>#REF!</f>
        <v>#REF!</v>
      </c>
      <c r="N34" s="102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8" t="s">
        <v>30</v>
      </c>
      <c r="B36" s="89"/>
      <c r="C36" s="89"/>
      <c r="D36" s="89"/>
      <c r="E36" s="89"/>
      <c r="F36" s="89"/>
      <c r="G36" s="89"/>
      <c r="H36" s="89"/>
      <c r="I36" s="89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4" t="s">
        <v>32</v>
      </c>
      <c r="B68" s="14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3"/>
      <c r="B90" s="14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4" t="s">
        <v>67</v>
      </c>
      <c r="B92" s="14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Normal="75" zoomScaleSheetLayoutView="80" zoomScalePageLayoutView="0" workbookViewId="0" topLeftCell="A1">
      <selection activeCell="I25" sqref="I25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4" width="17.7109375" style="0" customWidth="1"/>
    <col min="5" max="5" width="16.140625" style="0" customWidth="1"/>
    <col min="6" max="6" width="11.421875" style="0" bestFit="1" customWidth="1"/>
    <col min="7" max="7" width="13.57421875" style="0" customWidth="1"/>
    <col min="8" max="8" width="13.00390625" style="0" customWidth="1"/>
    <col min="9" max="9" width="14.7109375" style="0" customWidth="1"/>
    <col min="10" max="10" width="15.8515625" style="0" customWidth="1"/>
    <col min="11" max="11" width="14.140625" style="0" bestFit="1" customWidth="1"/>
    <col min="12" max="13" width="13.28125" style="0" bestFit="1" customWidth="1"/>
    <col min="14" max="14" width="12.57421875" style="0" bestFit="1" customWidth="1"/>
  </cols>
  <sheetData>
    <row r="1" spans="2:11" ht="45.75" customHeight="1">
      <c r="B1" s="149" t="s">
        <v>90</v>
      </c>
      <c r="C1" s="149"/>
      <c r="D1" s="149"/>
      <c r="E1" s="149"/>
      <c r="F1" s="149"/>
      <c r="G1" s="149"/>
      <c r="H1" s="149"/>
      <c r="I1" s="4"/>
      <c r="J1" s="4"/>
      <c r="K1" s="4"/>
    </row>
    <row r="2" spans="1:14" ht="28.5" customHeight="1" thickBot="1">
      <c r="A2" s="35"/>
      <c r="N2" s="123" t="s">
        <v>92</v>
      </c>
    </row>
    <row r="3" spans="1:14" s="5" customFormat="1" ht="63" customHeight="1" thickBot="1">
      <c r="A3" s="36" t="s">
        <v>69</v>
      </c>
      <c r="B3" s="37" t="s">
        <v>91</v>
      </c>
      <c r="C3" s="117" t="s">
        <v>77</v>
      </c>
      <c r="D3" s="117" t="s">
        <v>78</v>
      </c>
      <c r="E3" s="117" t="s">
        <v>79</v>
      </c>
      <c r="F3" s="117" t="s">
        <v>80</v>
      </c>
      <c r="G3" s="117" t="s">
        <v>81</v>
      </c>
      <c r="H3" s="117" t="s">
        <v>82</v>
      </c>
      <c r="I3" s="117" t="s">
        <v>83</v>
      </c>
      <c r="J3" s="117" t="s">
        <v>84</v>
      </c>
      <c r="K3" s="117" t="s">
        <v>85</v>
      </c>
      <c r="L3" s="117" t="s">
        <v>86</v>
      </c>
      <c r="M3" s="117" t="s">
        <v>87</v>
      </c>
      <c r="N3" s="124" t="s">
        <v>88</v>
      </c>
    </row>
    <row r="4" spans="1:19" s="5" customFormat="1" ht="37.5" customHeight="1" thickBot="1">
      <c r="A4" s="9" t="s">
        <v>70</v>
      </c>
      <c r="B4" s="41">
        <v>135950.42486954003</v>
      </c>
      <c r="C4" s="118">
        <v>4668.004000000001</v>
      </c>
      <c r="D4" s="118">
        <v>10986.42</v>
      </c>
      <c r="E4" s="118">
        <v>4466.5</v>
      </c>
      <c r="F4" s="118">
        <v>17880.980000000003</v>
      </c>
      <c r="G4" s="118">
        <v>3294.938</v>
      </c>
      <c r="H4" s="118">
        <v>15612.5</v>
      </c>
      <c r="I4" s="118">
        <v>6645.05</v>
      </c>
      <c r="J4" s="118">
        <v>9056.006000000001</v>
      </c>
      <c r="K4" s="118">
        <v>25051.92</v>
      </c>
      <c r="L4" s="118">
        <v>17296.18</v>
      </c>
      <c r="M4" s="118">
        <v>6102.780000000001</v>
      </c>
      <c r="N4" s="127">
        <v>14889.146869540002</v>
      </c>
      <c r="O4" s="50"/>
      <c r="P4" s="50"/>
      <c r="Q4" s="50"/>
      <c r="R4" s="50"/>
      <c r="S4" s="50"/>
    </row>
    <row r="5" spans="1:14" s="5" customFormat="1" ht="23.25" customHeight="1">
      <c r="A5" s="42" t="s">
        <v>71</v>
      </c>
      <c r="B5" s="136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8"/>
    </row>
    <row r="6" spans="1:14" s="5" customFormat="1" ht="23.25" customHeight="1">
      <c r="A6" s="133" t="s">
        <v>72</v>
      </c>
      <c r="B6" s="137">
        <v>106638.99999999999</v>
      </c>
      <c r="C6" s="135">
        <v>1720.8733333333334</v>
      </c>
      <c r="D6" s="120">
        <v>6709.573333333334</v>
      </c>
      <c r="E6" s="120">
        <v>2699.6133333333332</v>
      </c>
      <c r="F6" s="120">
        <v>14540.383333333335</v>
      </c>
      <c r="G6" s="120">
        <v>1710.3733333333334</v>
      </c>
      <c r="H6" s="120">
        <v>14240.193333333333</v>
      </c>
      <c r="I6" s="120">
        <v>4040.2933333333335</v>
      </c>
      <c r="J6" s="120">
        <v>8070.033333333334</v>
      </c>
      <c r="K6" s="120">
        <v>21380.283333333333</v>
      </c>
      <c r="L6" s="120">
        <v>12848.803333333335</v>
      </c>
      <c r="M6" s="120">
        <v>4430.833333333334</v>
      </c>
      <c r="N6" s="129">
        <v>14247.743333333336</v>
      </c>
    </row>
    <row r="7" spans="1:14" s="5" customFormat="1" ht="21" customHeight="1" thickBot="1">
      <c r="A7" s="134" t="s">
        <v>73</v>
      </c>
      <c r="B7" s="137">
        <v>29311.42486954</v>
      </c>
      <c r="C7" s="135">
        <v>2947.130666666667</v>
      </c>
      <c r="D7" s="120">
        <v>4276.846666666666</v>
      </c>
      <c r="E7" s="120">
        <v>1766.8866666666668</v>
      </c>
      <c r="F7" s="120">
        <v>3340.5966666666673</v>
      </c>
      <c r="G7" s="120">
        <v>1584.5646666666667</v>
      </c>
      <c r="H7" s="120">
        <v>1372.3066666666666</v>
      </c>
      <c r="I7" s="120">
        <v>2604.7566666666667</v>
      </c>
      <c r="J7" s="120">
        <v>985.9726666666666</v>
      </c>
      <c r="K7" s="120">
        <v>3671.636666666667</v>
      </c>
      <c r="L7" s="120">
        <v>4447.376666666667</v>
      </c>
      <c r="M7" s="120">
        <v>1671.9466666666667</v>
      </c>
      <c r="N7" s="129">
        <v>641.4035362066667</v>
      </c>
    </row>
    <row r="8" spans="1:14" s="5" customFormat="1" ht="16.5" thickBot="1">
      <c r="A8" s="9" t="s">
        <v>74</v>
      </c>
      <c r="B8" s="40">
        <v>112546.07486954001</v>
      </c>
      <c r="C8" s="121">
        <v>2772.514</v>
      </c>
      <c r="D8" s="121">
        <v>7682.02</v>
      </c>
      <c r="E8" s="121">
        <v>3200.95</v>
      </c>
      <c r="F8" s="121">
        <v>16628</v>
      </c>
      <c r="G8" s="121">
        <v>2020.558</v>
      </c>
      <c r="H8" s="121">
        <v>15224.09</v>
      </c>
      <c r="I8" s="121">
        <v>5472.99</v>
      </c>
      <c r="J8" s="121">
        <v>2741.306</v>
      </c>
      <c r="K8" s="121">
        <v>21422.52</v>
      </c>
      <c r="L8" s="121">
        <v>16278.850000000002</v>
      </c>
      <c r="M8" s="121">
        <v>5216.43</v>
      </c>
      <c r="N8" s="125">
        <v>13885.846869540002</v>
      </c>
    </row>
    <row r="9" spans="1:14" s="5" customFormat="1" ht="15.75">
      <c r="A9" s="42" t="s">
        <v>71</v>
      </c>
      <c r="B9" s="51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8"/>
    </row>
    <row r="10" spans="1:14" s="5" customFormat="1" ht="20.25" customHeight="1">
      <c r="A10" s="43" t="s">
        <v>75</v>
      </c>
      <c r="B10" s="52">
        <v>94550.83000000002</v>
      </c>
      <c r="C10" s="38">
        <v>576.4733333333334</v>
      </c>
      <c r="D10" s="38">
        <v>4797.053333333334</v>
      </c>
      <c r="E10" s="38">
        <v>2589.213333333333</v>
      </c>
      <c r="F10" s="38">
        <v>14453.543333333335</v>
      </c>
      <c r="G10" s="38">
        <v>1497.6833333333334</v>
      </c>
      <c r="H10" s="38">
        <v>14029.723333333333</v>
      </c>
      <c r="I10" s="38">
        <v>3893.4333333333334</v>
      </c>
      <c r="J10" s="38">
        <v>2581.3933333333334</v>
      </c>
      <c r="K10" s="38">
        <v>19269.793333333335</v>
      </c>
      <c r="L10" s="38">
        <v>12761.263333333334</v>
      </c>
      <c r="M10" s="38">
        <v>4206.0633333333335</v>
      </c>
      <c r="N10" s="39">
        <v>13895.193333333336</v>
      </c>
    </row>
    <row r="11" spans="1:14" s="5" customFormat="1" ht="21" customHeight="1" thickBot="1">
      <c r="A11" s="44" t="s">
        <v>76</v>
      </c>
      <c r="B11" s="53">
        <v>17995.244869540005</v>
      </c>
      <c r="C11" s="38">
        <v>2196.0406666666668</v>
      </c>
      <c r="D11" s="38">
        <v>2884.9666666666667</v>
      </c>
      <c r="E11" s="38">
        <v>611.7366666666668</v>
      </c>
      <c r="F11" s="38">
        <v>2174.456666666667</v>
      </c>
      <c r="G11" s="38">
        <v>522.8746666666666</v>
      </c>
      <c r="H11" s="38">
        <v>1194.3666666666666</v>
      </c>
      <c r="I11" s="38">
        <v>1579.5566666666666</v>
      </c>
      <c r="J11" s="38">
        <v>159.91266666666667</v>
      </c>
      <c r="K11" s="38">
        <v>2152.726666666667</v>
      </c>
      <c r="L11" s="38">
        <v>3517.586666666667</v>
      </c>
      <c r="M11" s="38">
        <v>1010.3666666666668</v>
      </c>
      <c r="N11" s="39">
        <v>-9.346463793333342</v>
      </c>
    </row>
    <row r="12" spans="1:14" s="5" customFormat="1" ht="16.5" thickBot="1">
      <c r="A12" s="45" t="s">
        <v>89</v>
      </c>
      <c r="B12" s="54">
        <v>23404.350000000002</v>
      </c>
      <c r="C12" s="122">
        <v>1895.4900000000002</v>
      </c>
      <c r="D12" s="122">
        <v>3304.4</v>
      </c>
      <c r="E12" s="122">
        <v>1265.5500000000002</v>
      </c>
      <c r="F12" s="122">
        <v>1252.98</v>
      </c>
      <c r="G12" s="122">
        <v>1274.38</v>
      </c>
      <c r="H12" s="122">
        <v>388.40999999999997</v>
      </c>
      <c r="I12" s="122">
        <v>1172.06</v>
      </c>
      <c r="J12" s="122">
        <v>6314.700000000001</v>
      </c>
      <c r="K12" s="122">
        <v>3629.3999999999996</v>
      </c>
      <c r="L12" s="122">
        <v>1017.3299999999999</v>
      </c>
      <c r="M12" s="122">
        <v>886.35</v>
      </c>
      <c r="N12" s="126">
        <v>1003.3</v>
      </c>
    </row>
    <row r="13" spans="1:14" s="5" customFormat="1" ht="15.75">
      <c r="A13" s="42" t="s">
        <v>71</v>
      </c>
      <c r="B13" s="5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8"/>
    </row>
    <row r="14" spans="1:14" s="5" customFormat="1" ht="19.5" customHeight="1">
      <c r="A14" s="43" t="s">
        <v>75</v>
      </c>
      <c r="B14" s="52">
        <v>12088.17</v>
      </c>
      <c r="C14" s="38">
        <v>1144.4</v>
      </c>
      <c r="D14" s="38">
        <v>1912.52</v>
      </c>
      <c r="E14" s="38">
        <v>110.4</v>
      </c>
      <c r="F14" s="38">
        <v>86.84</v>
      </c>
      <c r="G14" s="38">
        <v>212.69</v>
      </c>
      <c r="H14" s="38">
        <v>210.47</v>
      </c>
      <c r="I14" s="38">
        <v>146.86</v>
      </c>
      <c r="J14" s="38">
        <v>5488.64</v>
      </c>
      <c r="K14" s="38">
        <v>2110.49</v>
      </c>
      <c r="L14" s="38">
        <v>87.54</v>
      </c>
      <c r="M14" s="38">
        <v>224.77</v>
      </c>
      <c r="N14" s="39">
        <v>352.55</v>
      </c>
    </row>
    <row r="15" spans="1:14" s="5" customFormat="1" ht="22.5" customHeight="1" thickBot="1">
      <c r="A15" s="46" t="s">
        <v>76</v>
      </c>
      <c r="B15" s="55">
        <v>11316.179999999998</v>
      </c>
      <c r="C15" s="47">
        <v>751.09</v>
      </c>
      <c r="D15" s="47">
        <v>1391.88</v>
      </c>
      <c r="E15" s="47">
        <v>1155.15</v>
      </c>
      <c r="F15" s="47">
        <v>1166.14</v>
      </c>
      <c r="G15" s="47">
        <v>1061.69</v>
      </c>
      <c r="H15" s="47">
        <v>177.94</v>
      </c>
      <c r="I15" s="47">
        <v>1025.2</v>
      </c>
      <c r="J15" s="47">
        <v>826.06</v>
      </c>
      <c r="K15" s="47">
        <v>1518.91</v>
      </c>
      <c r="L15" s="47">
        <v>929.79</v>
      </c>
      <c r="M15" s="47">
        <v>661.58</v>
      </c>
      <c r="N15" s="150">
        <v>650.75</v>
      </c>
    </row>
    <row r="16" spans="1:14" s="139" customFormat="1" ht="15">
      <c r="A16" s="141" t="s">
        <v>94</v>
      </c>
      <c r="B16" s="13"/>
      <c r="C16" s="13"/>
      <c r="D16" s="13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4" s="140" customFormat="1" ht="18.75" customHeight="1">
      <c r="A17" s="142" t="s">
        <v>93</v>
      </c>
      <c r="B17" s="1"/>
      <c r="C17" s="1"/>
      <c r="D17" s="1"/>
    </row>
    <row r="18" ht="12.75">
      <c r="A18" s="49"/>
    </row>
    <row r="48" ht="12.75">
      <c r="A48" s="24"/>
    </row>
    <row r="49" ht="25.5" customHeight="1">
      <c r="A49" s="25" t="s">
        <v>32</v>
      </c>
    </row>
    <row r="50" ht="12.75" customHeight="1">
      <c r="A50" s="130" t="s">
        <v>45</v>
      </c>
    </row>
    <row r="51" ht="12.75" customHeight="1">
      <c r="A51" s="130" t="s">
        <v>46</v>
      </c>
    </row>
    <row r="52" ht="12.75" customHeight="1">
      <c r="A52" s="130" t="s">
        <v>47</v>
      </c>
    </row>
    <row r="53" ht="12.75" customHeight="1">
      <c r="A53" s="130" t="s">
        <v>48</v>
      </c>
    </row>
    <row r="54" ht="12.75" customHeight="1">
      <c r="A54" s="130" t="s">
        <v>49</v>
      </c>
    </row>
    <row r="55" ht="12.75" customHeight="1">
      <c r="A55" s="130" t="s">
        <v>50</v>
      </c>
    </row>
    <row r="56" ht="12.75" customHeight="1">
      <c r="A56" s="130" t="s">
        <v>51</v>
      </c>
    </row>
    <row r="57" ht="12.75" customHeight="1">
      <c r="A57" s="130" t="s">
        <v>52</v>
      </c>
    </row>
    <row r="58" ht="12.75" customHeight="1">
      <c r="A58" s="130" t="s">
        <v>53</v>
      </c>
    </row>
    <row r="59" ht="12.75" customHeight="1">
      <c r="A59" s="130" t="s">
        <v>54</v>
      </c>
    </row>
    <row r="60" s="7" customFormat="1" ht="12.75" customHeight="1">
      <c r="A60" s="130" t="s">
        <v>55</v>
      </c>
    </row>
    <row r="61" ht="12.75" customHeight="1">
      <c r="A61" s="130" t="s">
        <v>56</v>
      </c>
    </row>
    <row r="62" ht="12.75" customHeight="1">
      <c r="A62" s="130" t="s">
        <v>57</v>
      </c>
    </row>
    <row r="63" ht="12.75" customHeight="1">
      <c r="A63" s="130" t="s">
        <v>58</v>
      </c>
    </row>
    <row r="64" ht="12.75" customHeight="1">
      <c r="A64" s="130" t="s">
        <v>59</v>
      </c>
    </row>
    <row r="65" ht="12.75" customHeight="1">
      <c r="A65" s="130" t="s">
        <v>60</v>
      </c>
    </row>
    <row r="66" ht="12.75" customHeight="1">
      <c r="A66" s="130" t="s">
        <v>61</v>
      </c>
    </row>
    <row r="67" ht="12.75" customHeight="1">
      <c r="A67" s="132" t="s">
        <v>62</v>
      </c>
    </row>
    <row r="68" ht="12.75" customHeight="1">
      <c r="A68" s="132" t="s">
        <v>63</v>
      </c>
    </row>
    <row r="69" ht="12.75" customHeight="1">
      <c r="A69" s="132" t="s">
        <v>64</v>
      </c>
    </row>
    <row r="70" ht="12.75" customHeight="1">
      <c r="A70" s="132" t="s">
        <v>65</v>
      </c>
    </row>
    <row r="71" s="2" customFormat="1" ht="12.75" customHeight="1">
      <c r="A71" s="131"/>
    </row>
    <row r="72" ht="44.25" customHeight="1">
      <c r="A72" s="25" t="s">
        <v>66</v>
      </c>
    </row>
    <row r="73" s="2" customFormat="1" ht="12.75" customHeight="1">
      <c r="A73" s="25" t="s">
        <v>67</v>
      </c>
    </row>
    <row r="74" ht="30.75" customHeight="1">
      <c r="A74" s="132" t="s">
        <v>68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2024-01-22T08:29:37Z</cp:lastPrinted>
  <dcterms:created xsi:type="dcterms:W3CDTF">2015-04-24T09:04:58Z</dcterms:created>
  <dcterms:modified xsi:type="dcterms:W3CDTF">2024-01-22T08:29:53Z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