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1 lunar eng " sheetId="2" r:id="rId2"/>
  </sheets>
  <definedNames>
    <definedName name="_xlnm.Print_Area" localSheetId="1">'sdp 2021 lunar eng '!$A$1:$O$18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<sst xmlns="http://schemas.openxmlformats.org/spreadsheetml/2006/main" count="110" uniqueCount="96">
  <si>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</si>
  <si>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</si>
  <si>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</si>
  <si>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</si>
  <si>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</si>
  <si>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</si>
  <si>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</si>
  <si>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</si>
  <si>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</si>
  <si>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</si>
  <si>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</si>
  <si>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</si>
  <si>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</si>
  <si>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</si>
  <si>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</si>
  <si>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</si>
  <si>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</si>
  <si>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</si>
  <si>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</si>
  <si>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</si>
  <si>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</si>
  <si>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</si>
  <si>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</si>
  <si>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</si>
  <si>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</si>
  <si>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</si>
  <si>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</si>
  <si>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</si>
  <si>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</si>
  <si>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</si>
  <si>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</si>
  <si>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</si>
  <si>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</si>
  <si>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</si>
  <si>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</si>
  <si>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</si>
  <si>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</si>
  <si>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</si>
  <si>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</si>
  <si>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</si>
  <si>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</si>
  <si>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</si>
  <si>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</si>
  <si>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</si>
  <si>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</si>
  <si>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</si>
  <si>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</si>
  <si>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</si>
  <si>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</si>
  <si>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</si>
  <si>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</si>
  <si>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</si>
  <si>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</si>
  <si>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</si>
  <si>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</si>
  <si>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</si>
  <si>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</si>
  <si>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</si>
  <si>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</si>
  <si>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</si>
  <si>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</si>
  <si>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</si>
  <si>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</si>
  <si>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</si>
  <si>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</si>
  <si>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</si>
  <si>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</si>
  <si>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</si>
  <si>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</si>
  <si>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Government public debt service *)</t>
  </si>
  <si>
    <t>Indicators</t>
  </si>
  <si>
    <t>Total  2020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</si>
  <si>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</si>
  <si>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</si>
  <si>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</si>
  <si>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</si>
  <si>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</si>
  <si>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</si>
  <si>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</si>
  <si>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</si>
  <si>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</si>
  <si>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</si>
  <si>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</si>
  <si>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</si>
  <si>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</si>
  <si>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</si>
  <si>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</si>
  <si>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</si>
  <si>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</si>
  <si>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</si>
  <si>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</si>
  <si>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 2021</t>
  </si>
  <si>
    <t>II. External government public debt service **)</t>
  </si>
  <si>
    <t>**) projection on debt contracted at the end of February</t>
  </si>
  <si>
    <t>**) average exchange rate Ron/Eur, according to CNSP-January 2021</t>
  </si>
  <si>
    <t xml:space="preserve"> *) according to market of issuance;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</si>
</sst>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\-yy;@"/>
    <numFmt numFmtId="177" formatCode="#,##0.0"/>
    <numFmt numFmtId="178" formatCode="#,##0.000"/>
    <numFmt numFmtId="179" formatCode="#,##0.0000"/>
    <numFmt numFmtId="180" formatCode="0.0%"/>
    <numFmt numFmtId="181" formatCode="mm/yy"/>
    <numFmt numFmtId="182" formatCode="0.0"/>
    <numFmt numFmtId="183" formatCode="[$-418]mmm\-yy;@"/>
    <numFmt numFmtId="184" formatCode="mmm/yyyy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7" fontId="3" fillId="0" borderId="0" xfId="0" applyNumberFormat="1" applyFont="1" applyAlignment="1">
      <alignment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7" fontId="0" fillId="0" borderId="0" xfId="0" applyNumberFormat="1" applyFont="1" applyBorder="1" applyAlignment="1">
      <alignment vertical="top" wrapText="1"/>
    </xf>
    <xf numFmtId="177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1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7" fontId="15" fillId="0" borderId="0" xfId="0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1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6" fillId="0" borderId="16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0" fontId="10" fillId="0" borderId="17" xfId="0" applyNumberFormat="1" applyFont="1" applyBorder="1" applyAlignment="1">
      <alignment horizontal="left" vertical="top" wrapText="1"/>
    </xf>
    <xf numFmtId="0" fontId="10" fillId="0" borderId="18" xfId="0" applyNumberFormat="1" applyFont="1" applyBorder="1" applyAlignment="1">
      <alignment horizontal="left" vertical="top" wrapText="1"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vertical="center"/>
    </xf>
    <xf numFmtId="0" fontId="7" fillId="0" borderId="21" xfId="0" applyNumberFormat="1" applyFont="1" applyFill="1" applyBorder="1" applyAlignment="1">
      <alignment vertical="top" wrapText="1"/>
    </xf>
    <xf numFmtId="4" fontId="6" fillId="0" borderId="22" xfId="0" applyNumberFormat="1" applyFont="1" applyBorder="1" applyAlignment="1">
      <alignment/>
    </xf>
    <xf numFmtId="0" fontId="10" fillId="0" borderId="17" xfId="0" applyNumberFormat="1" applyFont="1" applyFill="1" applyBorder="1" applyAlignment="1">
      <alignment horizontal="left" vertical="top" wrapText="1"/>
    </xf>
    <xf numFmtId="0" fontId="10" fillId="0" borderId="18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20" xfId="0" applyNumberFormat="1" applyFont="1" applyBorder="1" applyAlignment="1">
      <alignment/>
    </xf>
    <xf numFmtId="0" fontId="10" fillId="0" borderId="23" xfId="0" applyNumberFormat="1" applyFont="1" applyFill="1" applyBorder="1" applyAlignment="1">
      <alignment horizontal="left" vertical="top" wrapText="1"/>
    </xf>
    <xf numFmtId="4" fontId="6" fillId="0" borderId="24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77" fontId="61" fillId="0" borderId="0" xfId="0" applyNumberFormat="1" applyFont="1" applyAlignment="1">
      <alignment/>
    </xf>
    <xf numFmtId="4" fontId="6" fillId="0" borderId="20" xfId="0" applyNumberFormat="1" applyFont="1" applyBorder="1" applyAlignment="1">
      <alignment horizontal="right" vertical="center"/>
    </xf>
    <xf numFmtId="4" fontId="6" fillId="0" borderId="22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5" fillId="34" borderId="25" xfId="0" applyNumberFormat="1" applyFont="1" applyFill="1" applyBorder="1" applyAlignment="1">
      <alignment horizontal="center" vertical="center" wrapText="1"/>
    </xf>
    <xf numFmtId="0" fontId="5" fillId="34" borderId="26" xfId="0" applyNumberFormat="1" applyFont="1" applyFill="1" applyBorder="1" applyAlignment="1">
      <alignment horizontal="center" vertical="center" wrapText="1"/>
    </xf>
    <xf numFmtId="183" fontId="5" fillId="34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left" vertical="top" wrapText="1"/>
    </xf>
    <xf numFmtId="177" fontId="5" fillId="0" borderId="28" xfId="0" applyNumberFormat="1" applyFont="1" applyBorder="1" applyAlignment="1">
      <alignment/>
    </xf>
    <xf numFmtId="177" fontId="5" fillId="0" borderId="29" xfId="0" applyNumberFormat="1" applyFont="1" applyFill="1" applyBorder="1" applyAlignment="1">
      <alignment/>
    </xf>
    <xf numFmtId="177" fontId="5" fillId="0" borderId="29" xfId="0" applyNumberFormat="1" applyFont="1" applyBorder="1" applyAlignment="1">
      <alignment/>
    </xf>
    <xf numFmtId="0" fontId="5" fillId="35" borderId="30" xfId="0" applyNumberFormat="1" applyFont="1" applyFill="1" applyBorder="1" applyAlignment="1">
      <alignment horizontal="right" vertical="center" wrapText="1"/>
    </xf>
    <xf numFmtId="177" fontId="5" fillId="35" borderId="31" xfId="0" applyNumberFormat="1" applyFont="1" applyFill="1" applyBorder="1" applyAlignment="1">
      <alignment/>
    </xf>
    <xf numFmtId="177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7" fontId="3" fillId="35" borderId="14" xfId="0" applyNumberFormat="1" applyFont="1" applyFill="1" applyBorder="1" applyAlignment="1">
      <alignment/>
    </xf>
    <xf numFmtId="0" fontId="3" fillId="0" borderId="32" xfId="0" applyNumberFormat="1" applyFont="1" applyBorder="1" applyAlignment="1">
      <alignment horizontal="left" vertical="top" wrapText="1"/>
    </xf>
    <xf numFmtId="177" fontId="3" fillId="0" borderId="3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4" xfId="0" applyNumberFormat="1" applyFont="1" applyFill="1" applyBorder="1" applyAlignment="1">
      <alignment horizontal="left" vertical="center" wrapText="1"/>
    </xf>
    <xf numFmtId="177" fontId="5" fillId="0" borderId="35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left" vertical="center" wrapText="1"/>
    </xf>
    <xf numFmtId="177" fontId="8" fillId="0" borderId="26" xfId="0" applyNumberFormat="1" applyFont="1" applyBorder="1" applyAlignment="1">
      <alignment horizontal="center" vertical="center"/>
    </xf>
    <xf numFmtId="177" fontId="8" fillId="0" borderId="26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/>
    </xf>
    <xf numFmtId="177" fontId="62" fillId="0" borderId="14" xfId="0" applyNumberFormat="1" applyFont="1" applyFill="1" applyBorder="1" applyAlignment="1">
      <alignment/>
    </xf>
    <xf numFmtId="0" fontId="8" fillId="35" borderId="25" xfId="0" applyNumberFormat="1" applyFont="1" applyFill="1" applyBorder="1" applyAlignment="1">
      <alignment horizontal="left" vertical="top" wrapText="1"/>
    </xf>
    <xf numFmtId="177" fontId="8" fillId="35" borderId="36" xfId="0" applyNumberFormat="1" applyFont="1" applyFill="1" applyBorder="1" applyAlignment="1">
      <alignment/>
    </xf>
    <xf numFmtId="0" fontId="6" fillId="0" borderId="27" xfId="0" applyNumberFormat="1" applyFont="1" applyFill="1" applyBorder="1" applyAlignment="1">
      <alignment horizontal="left" vertical="center" wrapText="1"/>
    </xf>
    <xf numFmtId="177" fontId="5" fillId="0" borderId="37" xfId="0" applyNumberFormat="1" applyFont="1" applyBorder="1" applyAlignment="1">
      <alignment/>
    </xf>
    <xf numFmtId="177" fontId="63" fillId="0" borderId="29" xfId="0" applyNumberFormat="1" applyFont="1" applyFill="1" applyBorder="1" applyAlignment="1">
      <alignment/>
    </xf>
    <xf numFmtId="177" fontId="5" fillId="36" borderId="29" xfId="0" applyNumberFormat="1" applyFont="1" applyFill="1" applyBorder="1" applyAlignment="1">
      <alignment/>
    </xf>
    <xf numFmtId="177" fontId="8" fillId="0" borderId="35" xfId="0" applyNumberFormat="1" applyFont="1" applyBorder="1" applyAlignment="1">
      <alignment/>
    </xf>
    <xf numFmtId="177" fontId="9" fillId="0" borderId="26" xfId="0" applyNumberFormat="1" applyFont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3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3" fontId="5" fillId="34" borderId="26" xfId="0" applyNumberFormat="1" applyFont="1" applyFill="1" applyBorder="1" applyAlignment="1">
      <alignment horizontal="center" vertical="center" wrapText="1"/>
    </xf>
    <xf numFmtId="183" fontId="5" fillId="34" borderId="36" xfId="0" applyNumberFormat="1" applyFont="1" applyFill="1" applyBorder="1" applyAlignment="1">
      <alignment horizontal="center" vertical="center" wrapText="1"/>
    </xf>
    <xf numFmtId="183" fontId="5" fillId="34" borderId="16" xfId="0" applyNumberFormat="1" applyFont="1" applyFill="1" applyBorder="1" applyAlignment="1">
      <alignment horizontal="center" vertical="center" wrapText="1"/>
    </xf>
    <xf numFmtId="177" fontId="5" fillId="0" borderId="39" xfId="0" applyNumberFormat="1" applyFont="1" applyBorder="1" applyAlignment="1">
      <alignment/>
    </xf>
    <xf numFmtId="177" fontId="5" fillId="0" borderId="40" xfId="0" applyNumberFormat="1" applyFont="1" applyBorder="1" applyAlignment="1">
      <alignment/>
    </xf>
    <xf numFmtId="177" fontId="5" fillId="35" borderId="41" xfId="0" applyNumberFormat="1" applyFont="1" applyFill="1" applyBorder="1" applyAlignment="1">
      <alignment/>
    </xf>
    <xf numFmtId="177" fontId="5" fillId="35" borderId="42" xfId="0" applyNumberFormat="1" applyFont="1" applyFill="1" applyBorder="1" applyAlignment="1">
      <alignment/>
    </xf>
    <xf numFmtId="177" fontId="3" fillId="0" borderId="40" xfId="0" applyNumberFormat="1" applyFont="1" applyBorder="1" applyAlignment="1">
      <alignment/>
    </xf>
    <xf numFmtId="177" fontId="3" fillId="35" borderId="15" xfId="0" applyNumberFormat="1" applyFont="1" applyFill="1" applyBorder="1" applyAlignment="1">
      <alignment/>
    </xf>
    <xf numFmtId="177" fontId="3" fillId="35" borderId="40" xfId="0" applyNumberFormat="1" applyFont="1" applyFill="1" applyBorder="1" applyAlignment="1">
      <alignment/>
    </xf>
    <xf numFmtId="177" fontId="3" fillId="0" borderId="43" xfId="0" applyNumberFormat="1" applyFont="1" applyBorder="1" applyAlignment="1">
      <alignment/>
    </xf>
    <xf numFmtId="177" fontId="3" fillId="0" borderId="44" xfId="0" applyNumberFormat="1" applyFont="1" applyBorder="1" applyAlignment="1">
      <alignment/>
    </xf>
    <xf numFmtId="177" fontId="5" fillId="0" borderId="45" xfId="0" applyNumberFormat="1" applyFont="1" applyBorder="1" applyAlignment="1">
      <alignment horizontal="center" vertical="center"/>
    </xf>
    <xf numFmtId="177" fontId="5" fillId="0" borderId="46" xfId="0" applyNumberFormat="1" applyFont="1" applyBorder="1" applyAlignment="1">
      <alignment horizontal="center" vertical="center"/>
    </xf>
    <xf numFmtId="177" fontId="8" fillId="0" borderId="45" xfId="0" applyNumberFormat="1" applyFont="1" applyFill="1" applyBorder="1" applyAlignment="1">
      <alignment horizontal="center" vertical="center"/>
    </xf>
    <xf numFmtId="177" fontId="8" fillId="0" borderId="46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/>
    </xf>
    <xf numFmtId="177" fontId="3" fillId="0" borderId="40" xfId="0" applyNumberFormat="1" applyFont="1" applyFill="1" applyBorder="1" applyAlignment="1">
      <alignment/>
    </xf>
    <xf numFmtId="177" fontId="62" fillId="0" borderId="15" xfId="0" applyNumberFormat="1" applyFont="1" applyFill="1" applyBorder="1" applyAlignment="1">
      <alignment/>
    </xf>
    <xf numFmtId="177" fontId="62" fillId="0" borderId="40" xfId="0" applyNumberFormat="1" applyFont="1" applyFill="1" applyBorder="1" applyAlignment="1">
      <alignment/>
    </xf>
    <xf numFmtId="177" fontId="8" fillId="35" borderId="45" xfId="0" applyNumberFormat="1" applyFont="1" applyFill="1" applyBorder="1" applyAlignment="1">
      <alignment/>
    </xf>
    <xf numFmtId="177" fontId="8" fillId="35" borderId="46" xfId="0" applyNumberFormat="1" applyFont="1" applyFill="1" applyBorder="1" applyAlignment="1">
      <alignment/>
    </xf>
    <xf numFmtId="177" fontId="5" fillId="0" borderId="47" xfId="0" applyNumberFormat="1" applyFont="1" applyBorder="1" applyAlignment="1">
      <alignment/>
    </xf>
    <xf numFmtId="177" fontId="8" fillId="0" borderId="26" xfId="0" applyNumberFormat="1" applyFont="1" applyBorder="1" applyAlignment="1">
      <alignment/>
    </xf>
    <xf numFmtId="177" fontId="9" fillId="0" borderId="45" xfId="0" applyNumberFormat="1" applyFont="1" applyBorder="1" applyAlignment="1">
      <alignment/>
    </xf>
    <xf numFmtId="177" fontId="9" fillId="0" borderId="46" xfId="0" applyNumberFormat="1" applyFont="1" applyBorder="1" applyAlignment="1">
      <alignment/>
    </xf>
    <xf numFmtId="4" fontId="10" fillId="0" borderId="20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10" fillId="0" borderId="20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/>
    </xf>
    <xf numFmtId="0" fontId="7" fillId="0" borderId="0" xfId="0" applyNumberFormat="1" applyFont="1" applyBorder="1" applyAlignment="1">
      <alignment vertical="top"/>
    </xf>
    <xf numFmtId="4" fontId="6" fillId="0" borderId="16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 vertical="top"/>
    </xf>
    <xf numFmtId="0" fontId="6" fillId="37" borderId="10" xfId="0" applyNumberFormat="1" applyFont="1" applyFill="1" applyBorder="1" applyAlignment="1">
      <alignment horizontal="center" vertical="center" wrapText="1"/>
    </xf>
    <xf numFmtId="0" fontId="6" fillId="37" borderId="20" xfId="0" applyNumberFormat="1" applyFont="1" applyFill="1" applyBorder="1" applyAlignment="1">
      <alignment horizontal="center" vertical="center" wrapText="1"/>
    </xf>
    <xf numFmtId="0" fontId="10" fillId="37" borderId="20" xfId="0" applyNumberFormat="1" applyFont="1" applyFill="1" applyBorder="1" applyAlignment="1">
      <alignment horizontal="center" vertical="center" wrapText="1"/>
    </xf>
    <xf numFmtId="0" fontId="3" fillId="38" borderId="0" xfId="0" applyFont="1" applyFill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425"/>
          <c:w val="0.864"/>
          <c:h val="0.67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5233702"/>
        <c:axId val="48667863"/>
      </c:barChart>
      <c:catAx>
        <c:axId val="3523370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67863"/>
        <c:crossesAt val="0"/>
        <c:auto val="1"/>
        <c:lblOffset val="100"/>
        <c:tickLblSkip val="1"/>
        <c:noMultiLvlLbl val="0"/>
      </c:catAx>
      <c:valAx>
        <c:axId val="48667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33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45"/>
          <c:y val="0.40175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3:14" ht="12.75">
      <c r="C2" s="3"/>
      <c r="D2" s="8"/>
      <c r="J2" s="3"/>
      <c r="K2" s="8"/>
      <c r="N2" s="96" t="s">
        <v>1</v>
      </c>
    </row>
    <row r="3" spans="1:14" s="5" customFormat="1" ht="45.75" customHeight="1">
      <c r="A3" s="62" t="s">
        <v>2</v>
      </c>
      <c r="B3" s="63" t="s">
        <v>3</v>
      </c>
      <c r="C3" s="64">
        <v>42370</v>
      </c>
      <c r="D3" s="64">
        <v>42401</v>
      </c>
      <c r="E3" s="64">
        <v>42430</v>
      </c>
      <c r="F3" s="64">
        <v>42461</v>
      </c>
      <c r="G3" s="64">
        <v>42491</v>
      </c>
      <c r="H3" s="64">
        <v>42522</v>
      </c>
      <c r="I3" s="97" t="s">
        <v>4</v>
      </c>
      <c r="J3" s="97" t="s">
        <v>5</v>
      </c>
      <c r="K3" s="97" t="s">
        <v>6</v>
      </c>
      <c r="L3" s="97" t="s">
        <v>7</v>
      </c>
      <c r="M3" s="98" t="s">
        <v>8</v>
      </c>
      <c r="N3" s="99" t="s">
        <v>9</v>
      </c>
    </row>
    <row r="4" spans="1:14" s="5" customFormat="1" ht="48.75" customHeight="1">
      <c r="A4" s="65" t="s">
        <v>10</v>
      </c>
      <c r="B4" s="66" t="e">
        <f aca="true" t="shared" si="0" ref="B4:N4">SUM(B7,B9)</f>
        <v>#REF!</v>
      </c>
      <c r="C4" s="67" t="e">
        <f t="shared" si="0"/>
        <v>#REF!</v>
      </c>
      <c r="D4" s="67" t="e">
        <f t="shared" si="0"/>
        <v>#REF!</v>
      </c>
      <c r="E4" s="67" t="e">
        <f t="shared" si="0"/>
        <v>#REF!</v>
      </c>
      <c r="F4" s="68" t="e">
        <f t="shared" si="0"/>
        <v>#REF!</v>
      </c>
      <c r="G4" s="68" t="e">
        <f t="shared" si="0"/>
        <v>#REF!</v>
      </c>
      <c r="H4" s="68" t="e">
        <f t="shared" si="0"/>
        <v>#REF!</v>
      </c>
      <c r="I4" s="68" t="e">
        <f t="shared" si="0"/>
        <v>#REF!</v>
      </c>
      <c r="J4" s="68" t="e">
        <f t="shared" si="0"/>
        <v>#REF!</v>
      </c>
      <c r="K4" s="68" t="e">
        <f t="shared" si="0"/>
        <v>#REF!</v>
      </c>
      <c r="L4" s="68" t="e">
        <f t="shared" si="0"/>
        <v>#REF!</v>
      </c>
      <c r="M4" s="100" t="e">
        <f t="shared" si="0"/>
        <v>#REF!</v>
      </c>
      <c r="N4" s="101" t="e">
        <f t="shared" si="0"/>
        <v>#REF!</v>
      </c>
    </row>
    <row r="5" spans="1:14" s="5" customFormat="1" ht="15">
      <c r="A5" s="69" t="s">
        <v>11</v>
      </c>
      <c r="B5" s="70" t="e">
        <f aca="true" t="shared" si="1" ref="B5:N5">B27+B24</f>
        <v>#REF!</v>
      </c>
      <c r="C5" s="70" t="e">
        <f t="shared" si="1"/>
        <v>#REF!</v>
      </c>
      <c r="D5" s="70" t="e">
        <f t="shared" si="1"/>
        <v>#REF!</v>
      </c>
      <c r="E5" s="70" t="e">
        <f t="shared" si="1"/>
        <v>#REF!</v>
      </c>
      <c r="F5" s="70" t="e">
        <f t="shared" si="1"/>
        <v>#REF!</v>
      </c>
      <c r="G5" s="70" t="e">
        <f t="shared" si="1"/>
        <v>#REF!</v>
      </c>
      <c r="H5" s="70" t="e">
        <f t="shared" si="1"/>
        <v>#REF!</v>
      </c>
      <c r="I5" s="70" t="e">
        <f t="shared" si="1"/>
        <v>#REF!</v>
      </c>
      <c r="J5" s="70" t="e">
        <f t="shared" si="1"/>
        <v>#REF!</v>
      </c>
      <c r="K5" s="70" t="e">
        <f t="shared" si="1"/>
        <v>#REF!</v>
      </c>
      <c r="L5" s="70" t="e">
        <f t="shared" si="1"/>
        <v>#REF!</v>
      </c>
      <c r="M5" s="102" t="e">
        <f t="shared" si="1"/>
        <v>#REF!</v>
      </c>
      <c r="N5" s="103" t="e">
        <f t="shared" si="1"/>
        <v>#REF!</v>
      </c>
    </row>
    <row r="6" spans="1:14" s="5" customFormat="1" ht="15">
      <c r="A6" s="10" t="s">
        <v>12</v>
      </c>
      <c r="B6" s="14"/>
      <c r="C6" s="15"/>
      <c r="D6" s="15"/>
      <c r="E6" s="71"/>
      <c r="F6" s="15"/>
      <c r="G6" s="15"/>
      <c r="H6" s="15"/>
      <c r="I6" s="15"/>
      <c r="J6" s="15"/>
      <c r="K6" s="15"/>
      <c r="L6" s="15"/>
      <c r="M6" s="23"/>
      <c r="N6" s="104"/>
    </row>
    <row r="7" spans="1:14" s="5" customFormat="1" ht="14.25">
      <c r="A7" s="11" t="s">
        <v>13</v>
      </c>
      <c r="B7" s="14" t="e">
        <f aca="true" t="shared" si="2" ref="B7:N7">B19+B30*B14</f>
        <v>#REF!</v>
      </c>
      <c r="C7" s="14" t="e">
        <f t="shared" si="2"/>
        <v>#REF!</v>
      </c>
      <c r="D7" s="14" t="e">
        <f t="shared" si="2"/>
        <v>#REF!</v>
      </c>
      <c r="E7" s="14" t="e">
        <f t="shared" si="2"/>
        <v>#REF!</v>
      </c>
      <c r="F7" s="14" t="e">
        <f t="shared" si="2"/>
        <v>#REF!</v>
      </c>
      <c r="G7" s="14" t="e">
        <f t="shared" si="2"/>
        <v>#REF!</v>
      </c>
      <c r="H7" s="14" t="e">
        <f t="shared" si="2"/>
        <v>#REF!</v>
      </c>
      <c r="I7" s="14" t="e">
        <f t="shared" si="2"/>
        <v>#REF!</v>
      </c>
      <c r="J7" s="14" t="e">
        <f t="shared" si="2"/>
        <v>#REF!</v>
      </c>
      <c r="K7" s="14" t="e">
        <f t="shared" si="2"/>
        <v>#REF!</v>
      </c>
      <c r="L7" s="14" t="e">
        <f t="shared" si="2"/>
        <v>#REF!</v>
      </c>
      <c r="M7" s="23" t="e">
        <f t="shared" si="2"/>
        <v>#REF!</v>
      </c>
      <c r="N7" s="104" t="e">
        <f t="shared" si="2"/>
        <v>#REF!</v>
      </c>
    </row>
    <row r="8" spans="1:14" s="5" customFormat="1" ht="14.25">
      <c r="A8" s="72" t="s">
        <v>14</v>
      </c>
      <c r="B8" s="73" t="e">
        <f aca="true" t="shared" si="3" ref="B8:N8">B7/B14</f>
        <v>#REF!</v>
      </c>
      <c r="C8" s="73" t="e">
        <f t="shared" si="3"/>
        <v>#REF!</v>
      </c>
      <c r="D8" s="73" t="e">
        <f t="shared" si="3"/>
        <v>#REF!</v>
      </c>
      <c r="E8" s="73" t="e">
        <f t="shared" si="3"/>
        <v>#REF!</v>
      </c>
      <c r="F8" s="73" t="e">
        <f t="shared" si="3"/>
        <v>#REF!</v>
      </c>
      <c r="G8" s="73" t="e">
        <f t="shared" si="3"/>
        <v>#REF!</v>
      </c>
      <c r="H8" s="73" t="e">
        <f t="shared" si="3"/>
        <v>#REF!</v>
      </c>
      <c r="I8" s="73" t="e">
        <f t="shared" si="3"/>
        <v>#REF!</v>
      </c>
      <c r="J8" s="73" t="e">
        <f t="shared" si="3"/>
        <v>#REF!</v>
      </c>
      <c r="K8" s="73" t="e">
        <f t="shared" si="3"/>
        <v>#REF!</v>
      </c>
      <c r="L8" s="73" t="e">
        <f t="shared" si="3"/>
        <v>#REF!</v>
      </c>
      <c r="M8" s="105" t="e">
        <f t="shared" si="3"/>
        <v>#REF!</v>
      </c>
      <c r="N8" s="106" t="e">
        <f t="shared" si="3"/>
        <v>#REF!</v>
      </c>
    </row>
    <row r="9" spans="1:14" s="5" customFormat="1" ht="14.25">
      <c r="A9" s="11" t="s">
        <v>15</v>
      </c>
      <c r="B9" s="14" t="e">
        <f aca="true" t="shared" si="4" ref="B9:N9">B20+B31*B14</f>
        <v>#REF!</v>
      </c>
      <c r="C9" s="14" t="e">
        <f t="shared" si="4"/>
        <v>#REF!</v>
      </c>
      <c r="D9" s="14" t="e">
        <f t="shared" si="4"/>
        <v>#REF!</v>
      </c>
      <c r="E9" s="14" t="e">
        <f t="shared" si="4"/>
        <v>#REF!</v>
      </c>
      <c r="F9" s="14" t="e">
        <f t="shared" si="4"/>
        <v>#REF!</v>
      </c>
      <c r="G9" s="14" t="e">
        <f t="shared" si="4"/>
        <v>#REF!</v>
      </c>
      <c r="H9" s="14" t="e">
        <f t="shared" si="4"/>
        <v>#REF!</v>
      </c>
      <c r="I9" s="14" t="e">
        <f t="shared" si="4"/>
        <v>#REF!</v>
      </c>
      <c r="J9" s="14" t="e">
        <f t="shared" si="4"/>
        <v>#REF!</v>
      </c>
      <c r="K9" s="14" t="e">
        <f t="shared" si="4"/>
        <v>#REF!</v>
      </c>
      <c r="L9" s="14" t="e">
        <f t="shared" si="4"/>
        <v>#REF!</v>
      </c>
      <c r="M9" s="23" t="e">
        <f t="shared" si="4"/>
        <v>#REF!</v>
      </c>
      <c r="N9" s="104" t="e">
        <f t="shared" si="4"/>
        <v>#REF!</v>
      </c>
    </row>
    <row r="10" spans="1:14" s="5" customFormat="1" ht="14.25">
      <c r="A10" s="72" t="s">
        <v>14</v>
      </c>
      <c r="B10" s="73" t="e">
        <f aca="true" t="shared" si="5" ref="B10:N10">B9/B14</f>
        <v>#REF!</v>
      </c>
      <c r="C10" s="73" t="e">
        <f t="shared" si="5"/>
        <v>#REF!</v>
      </c>
      <c r="D10" s="73" t="e">
        <f t="shared" si="5"/>
        <v>#REF!</v>
      </c>
      <c r="E10" s="73" t="e">
        <f t="shared" si="5"/>
        <v>#REF!</v>
      </c>
      <c r="F10" s="73" t="e">
        <f t="shared" si="5"/>
        <v>#REF!</v>
      </c>
      <c r="G10" s="73" t="e">
        <f t="shared" si="5"/>
        <v>#REF!</v>
      </c>
      <c r="H10" s="73" t="e">
        <f t="shared" si="5"/>
        <v>#REF!</v>
      </c>
      <c r="I10" s="73" t="e">
        <f t="shared" si="5"/>
        <v>#REF!</v>
      </c>
      <c r="J10" s="73" t="e">
        <f t="shared" si="5"/>
        <v>#REF!</v>
      </c>
      <c r="K10" s="73" t="e">
        <f t="shared" si="5"/>
        <v>#REF!</v>
      </c>
      <c r="L10" s="73" t="e">
        <f t="shared" si="5"/>
        <v>#REF!</v>
      </c>
      <c r="M10" s="105" t="e">
        <f t="shared" si="5"/>
        <v>#REF!</v>
      </c>
      <c r="N10" s="106" t="e">
        <f t="shared" si="5"/>
        <v>#REF!</v>
      </c>
    </row>
    <row r="11" spans="1:14" s="5" customFormat="1" ht="15">
      <c r="A11" s="10" t="s">
        <v>12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104"/>
    </row>
    <row r="12" spans="1:14" s="5" customFormat="1" ht="28.5">
      <c r="A12" s="12" t="s">
        <v>16</v>
      </c>
      <c r="B12" s="14" t="e">
        <f>B22+B33*B14</f>
        <v>#REF!</v>
      </c>
      <c r="C12" s="14" t="e">
        <f aca="true" t="shared" si="6" ref="C12:N12">C22+C33*C14</f>
        <v>#REF!</v>
      </c>
      <c r="D12" s="14" t="e">
        <f t="shared" si="6"/>
        <v>#REF!</v>
      </c>
      <c r="E12" s="14" t="e">
        <f t="shared" si="6"/>
        <v>#REF!</v>
      </c>
      <c r="F12" s="14" t="e">
        <f t="shared" si="6"/>
        <v>#REF!</v>
      </c>
      <c r="G12" s="14" t="e">
        <f t="shared" si="6"/>
        <v>#REF!</v>
      </c>
      <c r="H12" s="14" t="e">
        <f t="shared" si="6"/>
        <v>#REF!</v>
      </c>
      <c r="I12" s="14" t="e">
        <f t="shared" si="6"/>
        <v>#REF!</v>
      </c>
      <c r="J12" s="14" t="e">
        <f t="shared" si="6"/>
        <v>#REF!</v>
      </c>
      <c r="K12" s="14" t="e">
        <f t="shared" si="6"/>
        <v>#REF!</v>
      </c>
      <c r="L12" s="14" t="e">
        <f t="shared" si="6"/>
        <v>#REF!</v>
      </c>
      <c r="M12" s="23" t="e">
        <f t="shared" si="6"/>
        <v>#REF!</v>
      </c>
      <c r="N12" s="104" t="e">
        <f t="shared" si="6"/>
        <v>#REF!</v>
      </c>
    </row>
    <row r="13" spans="1:14" s="5" customFormat="1" ht="28.5">
      <c r="A13" s="74" t="s">
        <v>17</v>
      </c>
      <c r="B13" s="75" t="e">
        <f>B23+B34*B14</f>
        <v>#REF!</v>
      </c>
      <c r="C13" s="75" t="e">
        <f>C23+C34*C14</f>
        <v>#REF!</v>
      </c>
      <c r="D13" s="75" t="e">
        <f aca="true" t="shared" si="7" ref="D13:N13">D23+D34*D14</f>
        <v>#REF!</v>
      </c>
      <c r="E13" s="75" t="e">
        <f t="shared" si="7"/>
        <v>#REF!</v>
      </c>
      <c r="F13" s="75" t="e">
        <f t="shared" si="7"/>
        <v>#REF!</v>
      </c>
      <c r="G13" s="75" t="e">
        <f t="shared" si="7"/>
        <v>#REF!</v>
      </c>
      <c r="H13" s="75" t="e">
        <f t="shared" si="7"/>
        <v>#REF!</v>
      </c>
      <c r="I13" s="75" t="e">
        <f t="shared" si="7"/>
        <v>#REF!</v>
      </c>
      <c r="J13" s="75" t="e">
        <f t="shared" si="7"/>
        <v>#REF!</v>
      </c>
      <c r="K13" s="75" t="e">
        <f t="shared" si="7"/>
        <v>#REF!</v>
      </c>
      <c r="L13" s="75" t="e">
        <f t="shared" si="7"/>
        <v>#REF!</v>
      </c>
      <c r="M13" s="107" t="e">
        <f t="shared" si="7"/>
        <v>#REF!</v>
      </c>
      <c r="N13" s="108" t="e">
        <f t="shared" si="7"/>
        <v>#REF!</v>
      </c>
    </row>
    <row r="14" spans="1:14" s="1" customFormat="1" ht="17.25" customHeight="1">
      <c r="A14" s="76" t="s">
        <v>18</v>
      </c>
      <c r="B14" s="54">
        <v>4.46</v>
      </c>
      <c r="C14" s="54">
        <v>4.46</v>
      </c>
      <c r="D14" s="54">
        <v>4.46</v>
      </c>
      <c r="E14" s="54">
        <v>4.46</v>
      </c>
      <c r="F14" s="54">
        <v>4.46</v>
      </c>
      <c r="G14" s="54">
        <v>4.46</v>
      </c>
      <c r="H14" s="54">
        <v>4.46</v>
      </c>
      <c r="I14" s="54">
        <v>4.48</v>
      </c>
      <c r="J14" s="54">
        <v>4.48</v>
      </c>
      <c r="K14" s="54">
        <v>4.48</v>
      </c>
      <c r="L14" s="54">
        <v>4.48</v>
      </c>
      <c r="M14" s="54">
        <v>4.48</v>
      </c>
      <c r="N14" s="54">
        <v>4.48</v>
      </c>
    </row>
    <row r="15" s="5" customFormat="1" ht="14.25"/>
    <row r="16" spans="1:14" s="5" customFormat="1" ht="31.5">
      <c r="A16" s="77" t="s">
        <v>19</v>
      </c>
      <c r="B16" s="78" t="e">
        <f>SUM(B19,B20)</f>
        <v>#REF!</v>
      </c>
      <c r="C16" s="79" t="e">
        <f aca="true" t="shared" si="8" ref="C16:N16">C19+C20</f>
        <v>#REF!</v>
      </c>
      <c r="D16" s="79" t="e">
        <f t="shared" si="8"/>
        <v>#REF!</v>
      </c>
      <c r="E16" s="79" t="e">
        <f t="shared" si="8"/>
        <v>#REF!</v>
      </c>
      <c r="F16" s="79" t="e">
        <f t="shared" si="8"/>
        <v>#REF!</v>
      </c>
      <c r="G16" s="79" t="e">
        <f t="shared" si="8"/>
        <v>#REF!</v>
      </c>
      <c r="H16" s="79" t="e">
        <f t="shared" si="8"/>
        <v>#REF!</v>
      </c>
      <c r="I16" s="79" t="e">
        <f t="shared" si="8"/>
        <v>#REF!</v>
      </c>
      <c r="J16" s="79" t="e">
        <f t="shared" si="8"/>
        <v>#REF!</v>
      </c>
      <c r="K16" s="79" t="e">
        <f t="shared" si="8"/>
        <v>#REF!</v>
      </c>
      <c r="L16" s="79" t="e">
        <f t="shared" si="8"/>
        <v>#REF!</v>
      </c>
      <c r="M16" s="109" t="e">
        <f t="shared" si="8"/>
        <v>#REF!</v>
      </c>
      <c r="N16" s="110" t="e">
        <f t="shared" si="8"/>
        <v>#REF!</v>
      </c>
    </row>
    <row r="17" spans="1:15" s="6" customFormat="1" ht="33.75" customHeight="1">
      <c r="A17" s="80" t="s">
        <v>20</v>
      </c>
      <c r="B17" s="81" t="e">
        <f>SUM(C17:N17)</f>
        <v>#REF!</v>
      </c>
      <c r="C17" s="82" t="e">
        <f>#REF!</f>
        <v>#REF!</v>
      </c>
      <c r="D17" s="82" t="e">
        <f>#REF!</f>
        <v>#REF!</v>
      </c>
      <c r="E17" s="82" t="e">
        <f>#REF!</f>
        <v>#REF!</v>
      </c>
      <c r="F17" s="82" t="e">
        <f>#REF!</f>
        <v>#REF!</v>
      </c>
      <c r="G17" s="82" t="e">
        <f>#REF!</f>
        <v>#REF!</v>
      </c>
      <c r="H17" s="82" t="e">
        <f>#REF!</f>
        <v>#REF!</v>
      </c>
      <c r="I17" s="82" t="e">
        <f>#REF!</f>
        <v>#REF!</v>
      </c>
      <c r="J17" s="82" t="e">
        <f>#REF!</f>
        <v>#REF!</v>
      </c>
      <c r="K17" s="82" t="e">
        <f>#REF!</f>
        <v>#REF!</v>
      </c>
      <c r="L17" s="82" t="e">
        <f>#REF!</f>
        <v>#REF!</v>
      </c>
      <c r="M17" s="111" t="e">
        <f>#REF!</f>
        <v>#REF!</v>
      </c>
      <c r="N17" s="112" t="e">
        <f>#REF!</f>
        <v>#REF!</v>
      </c>
      <c r="O17" s="21"/>
    </row>
    <row r="18" spans="1:14" s="5" customFormat="1" ht="15">
      <c r="A18" s="10" t="s">
        <v>12</v>
      </c>
      <c r="B18" s="14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113"/>
      <c r="N18" s="114"/>
    </row>
    <row r="19" spans="1:14" s="5" customFormat="1" ht="14.25">
      <c r="A19" s="11" t="s">
        <v>13</v>
      </c>
      <c r="B19" s="14" t="e">
        <f>SUM(C19:N19)</f>
        <v>#REF!</v>
      </c>
      <c r="C19" s="84" t="e">
        <f>#REF!</f>
        <v>#REF!</v>
      </c>
      <c r="D19" s="84" t="e">
        <f>#REF!</f>
        <v>#REF!</v>
      </c>
      <c r="E19" s="84" t="e">
        <f>#REF!</f>
        <v>#REF!</v>
      </c>
      <c r="F19" s="84" t="e">
        <f>#REF!</f>
        <v>#REF!</v>
      </c>
      <c r="G19" s="84" t="e">
        <f>#REF!</f>
        <v>#REF!</v>
      </c>
      <c r="H19" s="84" t="e">
        <f>#REF!</f>
        <v>#REF!</v>
      </c>
      <c r="I19" s="84" t="e">
        <f>#REF!</f>
        <v>#REF!</v>
      </c>
      <c r="J19" s="84" t="e">
        <f>#REF!</f>
        <v>#REF!</v>
      </c>
      <c r="K19" s="84" t="e">
        <f>#REF!</f>
        <v>#REF!</v>
      </c>
      <c r="L19" s="84" t="e">
        <f>#REF!</f>
        <v>#REF!</v>
      </c>
      <c r="M19" s="115" t="e">
        <f>#REF!</f>
        <v>#REF!</v>
      </c>
      <c r="N19" s="116" t="e">
        <f>#REF!</f>
        <v>#REF!</v>
      </c>
    </row>
    <row r="20" spans="1:14" s="5" customFormat="1" ht="15">
      <c r="A20" s="16" t="s">
        <v>15</v>
      </c>
      <c r="B20" s="14" t="e">
        <f>SUM(C20:N20)</f>
        <v>#REF!</v>
      </c>
      <c r="C20" s="84" t="e">
        <f>#REF!</f>
        <v>#REF!</v>
      </c>
      <c r="D20" s="84" t="e">
        <f>#REF!</f>
        <v>#REF!</v>
      </c>
      <c r="E20" s="84" t="e">
        <f>#REF!</f>
        <v>#REF!</v>
      </c>
      <c r="F20" s="84" t="e">
        <f>#REF!</f>
        <v>#REF!</v>
      </c>
      <c r="G20" s="84" t="e">
        <f>#REF!</f>
        <v>#REF!</v>
      </c>
      <c r="H20" s="84" t="e">
        <f>#REF!</f>
        <v>#REF!</v>
      </c>
      <c r="I20" s="84" t="e">
        <f>#REF!</f>
        <v>#REF!</v>
      </c>
      <c r="J20" s="84" t="e">
        <f>#REF!</f>
        <v>#REF!</v>
      </c>
      <c r="K20" s="84" t="e">
        <f>#REF!</f>
        <v>#REF!</v>
      </c>
      <c r="L20" s="84" t="e">
        <f>#REF!</f>
        <v>#REF!</v>
      </c>
      <c r="M20" s="115" t="e">
        <f>#REF!</f>
        <v>#REF!</v>
      </c>
      <c r="N20" s="116" t="e">
        <f>#REF!</f>
        <v>#REF!</v>
      </c>
    </row>
    <row r="21" spans="1:14" s="5" customFormat="1" ht="15">
      <c r="A21" s="10" t="s">
        <v>12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104"/>
    </row>
    <row r="22" spans="1:14" s="5" customFormat="1" ht="28.5">
      <c r="A22" s="12" t="s">
        <v>21</v>
      </c>
      <c r="B22" s="14" t="e">
        <f>SUM(C22:N22)</f>
        <v>#REF!</v>
      </c>
      <c r="C22" s="15" t="e">
        <f>#REF!+#REF!</f>
        <v>#REF!</v>
      </c>
      <c r="D22" s="15" t="e">
        <f>#REF!+#REF!</f>
        <v>#REF!</v>
      </c>
      <c r="E22" s="15" t="e">
        <f>#REF!+#REF!</f>
        <v>#REF!</v>
      </c>
      <c r="F22" s="15" t="e">
        <f>#REF!+#REF!</f>
        <v>#REF!</v>
      </c>
      <c r="G22" s="15" t="e">
        <f>#REF!+#REF!</f>
        <v>#REF!</v>
      </c>
      <c r="H22" s="15" t="e">
        <f>#REF!+#REF!</f>
        <v>#REF!</v>
      </c>
      <c r="I22" s="15" t="e">
        <f>#REF!+#REF!</f>
        <v>#REF!</v>
      </c>
      <c r="J22" s="15" t="e">
        <f>#REF!+#REF!</f>
        <v>#REF!</v>
      </c>
      <c r="K22" s="15" t="e">
        <f>#REF!+#REF!</f>
        <v>#REF!</v>
      </c>
      <c r="L22" s="15" t="e">
        <f>#REF!+#REF!</f>
        <v>#REF!</v>
      </c>
      <c r="M22" s="23" t="e">
        <f>#REF!+#REF!</f>
        <v>#REF!</v>
      </c>
      <c r="N22" s="104" t="e">
        <f>#REF!+#REF!</f>
        <v>#REF!</v>
      </c>
    </row>
    <row r="23" spans="1:14" s="5" customFormat="1" ht="28.5">
      <c r="A23" s="12" t="s">
        <v>22</v>
      </c>
      <c r="B23" s="14" t="e">
        <f>SUM(C23:N23)</f>
        <v>#REF!</v>
      </c>
      <c r="C23" s="15" t="e">
        <f>#REF!+#REF!</f>
        <v>#REF!</v>
      </c>
      <c r="D23" s="15" t="e">
        <f>#REF!+#REF!</f>
        <v>#REF!</v>
      </c>
      <c r="E23" s="15" t="e">
        <f>#REF!+#REF!</f>
        <v>#REF!</v>
      </c>
      <c r="F23" s="15" t="e">
        <f>#REF!+#REF!</f>
        <v>#REF!</v>
      </c>
      <c r="G23" s="15" t="e">
        <f>#REF!+#REF!</f>
        <v>#REF!</v>
      </c>
      <c r="H23" s="15" t="e">
        <f>#REF!+#REF!</f>
        <v>#REF!</v>
      </c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  <c r="M23" s="23" t="e">
        <f>#REF!+#REF!</f>
        <v>#REF!</v>
      </c>
      <c r="N23" s="104" t="e">
        <f>#REF!+#REF!</f>
        <v>#REF!</v>
      </c>
    </row>
    <row r="24" spans="1:14" s="5" customFormat="1" ht="28.5">
      <c r="A24" s="85" t="s">
        <v>23</v>
      </c>
      <c r="B24" s="86" t="e">
        <f aca="true" t="shared" si="9" ref="B24:N24">B16/B14</f>
        <v>#REF!</v>
      </c>
      <c r="C24" s="86" t="e">
        <f t="shared" si="9"/>
        <v>#REF!</v>
      </c>
      <c r="D24" s="86" t="e">
        <f t="shared" si="9"/>
        <v>#REF!</v>
      </c>
      <c r="E24" s="86" t="e">
        <f t="shared" si="9"/>
        <v>#REF!</v>
      </c>
      <c r="F24" s="86" t="e">
        <f t="shared" si="9"/>
        <v>#REF!</v>
      </c>
      <c r="G24" s="86" t="e">
        <f t="shared" si="9"/>
        <v>#REF!</v>
      </c>
      <c r="H24" s="86" t="e">
        <f t="shared" si="9"/>
        <v>#REF!</v>
      </c>
      <c r="I24" s="86" t="e">
        <f t="shared" si="9"/>
        <v>#REF!</v>
      </c>
      <c r="J24" s="86" t="e">
        <f t="shared" si="9"/>
        <v>#REF!</v>
      </c>
      <c r="K24" s="86" t="e">
        <f t="shared" si="9"/>
        <v>#REF!</v>
      </c>
      <c r="L24" s="86" t="e">
        <f t="shared" si="9"/>
        <v>#REF!</v>
      </c>
      <c r="M24" s="117" t="e">
        <f t="shared" si="9"/>
        <v>#REF!</v>
      </c>
      <c r="N24" s="118" t="e">
        <f t="shared" si="9"/>
        <v>#REF!</v>
      </c>
    </row>
    <row r="25" spans="1:14" s="1" customFormat="1" ht="18" customHeight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22"/>
      <c r="M25" s="22"/>
      <c r="N25" s="22"/>
    </row>
    <row r="26" spans="5:14" s="5" customFormat="1" ht="14.25">
      <c r="E26" s="13"/>
      <c r="F26" s="13"/>
      <c r="N26" s="96" t="s">
        <v>14</v>
      </c>
    </row>
    <row r="27" spans="1:14" s="5" customFormat="1" ht="31.5">
      <c r="A27" s="87" t="s">
        <v>24</v>
      </c>
      <c r="B27" s="88" t="e">
        <f>SUM(B30,B31)</f>
        <v>#REF!</v>
      </c>
      <c r="C27" s="89" t="e">
        <f aca="true" t="shared" si="10" ref="C27:N27">C30+C31</f>
        <v>#REF!</v>
      </c>
      <c r="D27" s="67" t="e">
        <f t="shared" si="10"/>
        <v>#REF!</v>
      </c>
      <c r="E27" s="67" t="e">
        <f t="shared" si="10"/>
        <v>#REF!</v>
      </c>
      <c r="F27" s="90" t="e">
        <f t="shared" si="10"/>
        <v>#REF!</v>
      </c>
      <c r="G27" s="90" t="e">
        <f t="shared" si="10"/>
        <v>#REF!</v>
      </c>
      <c r="H27" s="68" t="e">
        <f t="shared" si="10"/>
        <v>#REF!</v>
      </c>
      <c r="I27" s="68" t="e">
        <f t="shared" si="10"/>
        <v>#REF!</v>
      </c>
      <c r="J27" s="68" t="e">
        <f t="shared" si="10"/>
        <v>#REF!</v>
      </c>
      <c r="K27" s="68" t="e">
        <f t="shared" si="10"/>
        <v>#REF!</v>
      </c>
      <c r="L27" s="68" t="e">
        <f t="shared" si="10"/>
        <v>#REF!</v>
      </c>
      <c r="M27" s="100" t="e">
        <f t="shared" si="10"/>
        <v>#REF!</v>
      </c>
      <c r="N27" s="119" t="e">
        <f t="shared" si="10"/>
        <v>#REF!</v>
      </c>
    </row>
    <row r="28" spans="1:14" s="5" customFormat="1" ht="14.25">
      <c r="A28" s="80" t="s">
        <v>25</v>
      </c>
      <c r="B28" s="91"/>
      <c r="C28" s="92"/>
      <c r="D28" s="92"/>
      <c r="E28" s="92"/>
      <c r="F28" s="92"/>
      <c r="G28" s="92"/>
      <c r="H28" s="92">
        <v>1500</v>
      </c>
      <c r="I28" s="120"/>
      <c r="J28" s="92"/>
      <c r="K28" s="92"/>
      <c r="L28" s="92"/>
      <c r="M28" s="121"/>
      <c r="N28" s="122"/>
    </row>
    <row r="29" spans="1:14" s="5" customFormat="1" ht="15">
      <c r="A29" s="10" t="s">
        <v>12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104"/>
    </row>
    <row r="30" spans="1:14" s="5" customFormat="1" ht="14.25">
      <c r="A30" s="11" t="s">
        <v>26</v>
      </c>
      <c r="B30" s="83" t="e">
        <f>#REF!</f>
        <v>#REF!</v>
      </c>
      <c r="C30" s="83" t="e">
        <f>#REF!</f>
        <v>#REF!</v>
      </c>
      <c r="D30" s="83" t="e">
        <f>#REF!</f>
        <v>#REF!</v>
      </c>
      <c r="E30" s="83" t="e">
        <f>#REF!</f>
        <v>#REF!</v>
      </c>
      <c r="F30" s="83" t="e">
        <f>#REF!</f>
        <v>#REF!</v>
      </c>
      <c r="G30" s="83" t="e">
        <f>#REF!</f>
        <v>#REF!</v>
      </c>
      <c r="H30" s="83" t="e">
        <f>#REF!</f>
        <v>#REF!</v>
      </c>
      <c r="I30" s="83" t="e">
        <f>#REF!</f>
        <v>#REF!</v>
      </c>
      <c r="J30" s="83" t="e">
        <f>#REF!</f>
        <v>#REF!</v>
      </c>
      <c r="K30" s="83" t="e">
        <f>#REF!</f>
        <v>#REF!</v>
      </c>
      <c r="L30" s="83" t="e">
        <f>#REF!</f>
        <v>#REF!</v>
      </c>
      <c r="M30" s="113" t="e">
        <f>#REF!</f>
        <v>#REF!</v>
      </c>
      <c r="N30" s="114" t="e">
        <f>#REF!</f>
        <v>#REF!</v>
      </c>
    </row>
    <row r="31" spans="1:14" s="5" customFormat="1" ht="15">
      <c r="A31" s="16" t="s">
        <v>27</v>
      </c>
      <c r="B31" s="83" t="e">
        <f>#REF!</f>
        <v>#REF!</v>
      </c>
      <c r="C31" s="83" t="e">
        <f>#REF!</f>
        <v>#REF!</v>
      </c>
      <c r="D31" s="83" t="e">
        <f>#REF!</f>
        <v>#REF!</v>
      </c>
      <c r="E31" s="83" t="e">
        <f>#REF!</f>
        <v>#REF!</v>
      </c>
      <c r="F31" s="83" t="e">
        <f>#REF!</f>
        <v>#REF!</v>
      </c>
      <c r="G31" s="83" t="e">
        <f>#REF!</f>
        <v>#REF!</v>
      </c>
      <c r="H31" s="83" t="e">
        <f>#REF!</f>
        <v>#REF!</v>
      </c>
      <c r="I31" s="83" t="e">
        <f>#REF!</f>
        <v>#REF!</v>
      </c>
      <c r="J31" s="83" t="e">
        <f>#REF!</f>
        <v>#REF!</v>
      </c>
      <c r="K31" s="83" t="e">
        <f>#REF!</f>
        <v>#REF!</v>
      </c>
      <c r="L31" s="83" t="e">
        <f>#REF!</f>
        <v>#REF!</v>
      </c>
      <c r="M31" s="113" t="e">
        <f>#REF!</f>
        <v>#REF!</v>
      </c>
      <c r="N31" s="114" t="e">
        <f>#REF!</f>
        <v>#REF!</v>
      </c>
    </row>
    <row r="32" spans="1:14" s="5" customFormat="1" ht="15">
      <c r="A32" s="10" t="s">
        <v>12</v>
      </c>
      <c r="B32" s="9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104"/>
    </row>
    <row r="33" spans="1:14" s="5" customFormat="1" ht="28.5">
      <c r="A33" s="12" t="s">
        <v>28</v>
      </c>
      <c r="B33" s="15" t="e">
        <f>#REF!</f>
        <v>#REF!</v>
      </c>
      <c r="C33" s="15" t="e">
        <f>#REF!</f>
        <v>#REF!</v>
      </c>
      <c r="D33" s="15" t="e">
        <f>#REF!</f>
        <v>#REF!</v>
      </c>
      <c r="E33" s="15" t="e">
        <f>#REF!</f>
        <v>#REF!</v>
      </c>
      <c r="F33" s="15" t="e">
        <f>#REF!</f>
        <v>#REF!</v>
      </c>
      <c r="G33" s="15" t="e">
        <f>#REF!</f>
        <v>#REF!</v>
      </c>
      <c r="H33" s="15" t="e">
        <f>#REF!</f>
        <v>#REF!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23" t="e">
        <f>#REF!</f>
        <v>#REF!</v>
      </c>
      <c r="N33" s="104" t="e">
        <f>#REF!</f>
        <v>#REF!</v>
      </c>
    </row>
    <row r="34" spans="1:14" s="5" customFormat="1" ht="28.5">
      <c r="A34" s="74" t="s">
        <v>29</v>
      </c>
      <c r="B34" s="94" t="e">
        <f>#REF!</f>
        <v>#REF!</v>
      </c>
      <c r="C34" s="94" t="e">
        <f>#REF!</f>
        <v>#REF!</v>
      </c>
      <c r="D34" s="94" t="e">
        <f>#REF!</f>
        <v>#REF!</v>
      </c>
      <c r="E34" s="94" t="e">
        <f>#REF!</f>
        <v>#REF!</v>
      </c>
      <c r="F34" s="94" t="e">
        <f>#REF!</f>
        <v>#REF!</v>
      </c>
      <c r="G34" s="94" t="e">
        <f>#REF!</f>
        <v>#REF!</v>
      </c>
      <c r="H34" s="94" t="e">
        <f>#REF!</f>
        <v>#REF!</v>
      </c>
      <c r="I34" s="94" t="e">
        <f>#REF!</f>
        <v>#REF!</v>
      </c>
      <c r="J34" s="94" t="e">
        <f>#REF!</f>
        <v>#REF!</v>
      </c>
      <c r="K34" s="94" t="e">
        <f>#REF!</f>
        <v>#REF!</v>
      </c>
      <c r="L34" s="94" t="e">
        <f>#REF!</f>
        <v>#REF!</v>
      </c>
      <c r="M34" s="107" t="e">
        <f>#REF!</f>
        <v>#REF!</v>
      </c>
      <c r="N34" s="108" t="e">
        <f>#REF!</f>
        <v>#REF!</v>
      </c>
    </row>
    <row r="35" spans="1:14" s="5" customFormat="1" ht="12.75" customHeight="1">
      <c r="A35" s="1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53" t="s">
        <v>30</v>
      </c>
      <c r="B36" s="95"/>
      <c r="C36" s="95"/>
      <c r="D36" s="95"/>
      <c r="E36" s="95"/>
      <c r="F36" s="95"/>
      <c r="G36" s="95"/>
      <c r="H36" s="95"/>
      <c r="I36" s="95"/>
      <c r="J36" s="3"/>
      <c r="K36" s="3"/>
      <c r="L36" s="3"/>
      <c r="M36" s="3"/>
      <c r="N36" s="3"/>
    </row>
    <row r="37" spans="1:4" ht="12.75">
      <c r="A37" s="20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37" t="s">
        <v>32</v>
      </c>
      <c r="B68" s="137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39" t="s">
        <v>45</v>
      </c>
      <c r="B69" s="139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39" t="s">
        <v>46</v>
      </c>
      <c r="B70" s="139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39" t="s">
        <v>47</v>
      </c>
      <c r="B71" s="139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39" t="s">
        <v>48</v>
      </c>
      <c r="B72" s="139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39" t="s">
        <v>49</v>
      </c>
      <c r="B73" s="139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39" t="s">
        <v>50</v>
      </c>
      <c r="B74" s="139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39" t="s">
        <v>51</v>
      </c>
      <c r="B75" s="139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39" t="s">
        <v>52</v>
      </c>
      <c r="B76" s="139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39" t="s">
        <v>53</v>
      </c>
      <c r="B77" s="139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39" t="s">
        <v>54</v>
      </c>
      <c r="B78" s="139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39" t="s">
        <v>55</v>
      </c>
      <c r="B79" s="139"/>
      <c r="C79" s="139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39" t="s">
        <v>56</v>
      </c>
      <c r="B80" s="139"/>
      <c r="C80" s="139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39" t="s">
        <v>57</v>
      </c>
      <c r="B81" s="139"/>
      <c r="C81" s="139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39" t="s">
        <v>58</v>
      </c>
      <c r="B82" s="139"/>
      <c r="C82" s="139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39" t="s">
        <v>59</v>
      </c>
      <c r="B83" s="139"/>
      <c r="C83" s="139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39" t="s">
        <v>60</v>
      </c>
      <c r="B84" s="139"/>
      <c r="C84" s="139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39" t="s">
        <v>61</v>
      </c>
      <c r="B85" s="139"/>
      <c r="C85" s="139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38" t="s">
        <v>62</v>
      </c>
      <c r="B86" s="138"/>
      <c r="C86" s="138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38" t="s">
        <v>63</v>
      </c>
      <c r="B87" s="138"/>
      <c r="C87" s="138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38" t="s">
        <v>64</v>
      </c>
      <c r="B88" s="138"/>
      <c r="C88" s="138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38" t="s">
        <v>65</v>
      </c>
      <c r="B89" s="138"/>
      <c r="C89" s="138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2" customFormat="1" ht="12.75" customHeight="1">
      <c r="A90" s="136"/>
      <c r="B90" s="136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2" customFormat="1" ht="12.75" customHeight="1">
      <c r="A92" s="137" t="s">
        <v>67</v>
      </c>
      <c r="B92" s="137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38" t="s">
        <v>68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view="pageBreakPreview" zoomScale="60" zoomScaleNormal="75" zoomScalePageLayoutView="0" workbookViewId="0" topLeftCell="A1">
      <selection activeCell="B24" sqref="B24"/>
    </sheetView>
  </sheetViews>
  <sheetFormatPr defaultColWidth="9.140625" defaultRowHeight="12.75"/>
  <cols>
    <col min="1" max="1" width="63.28125" style="0" customWidth="1"/>
    <col min="2" max="2" width="16.28125" style="0" customWidth="1"/>
    <col min="3" max="3" width="16.140625" style="0" customWidth="1"/>
    <col min="4" max="4" width="11.421875" style="0" bestFit="1" customWidth="1"/>
    <col min="5" max="6" width="13.28125" style="0" bestFit="1" customWidth="1"/>
    <col min="7" max="7" width="11.421875" style="0" bestFit="1" customWidth="1"/>
    <col min="8" max="8" width="11.57421875" style="0" bestFit="1" customWidth="1"/>
    <col min="9" max="9" width="13.28125" style="0" bestFit="1" customWidth="1"/>
    <col min="10" max="11" width="11.57421875" style="0" bestFit="1" customWidth="1"/>
    <col min="12" max="12" width="14.140625" style="0" bestFit="1" customWidth="1"/>
    <col min="13" max="14" width="13.28125" style="0" bestFit="1" customWidth="1"/>
    <col min="15" max="15" width="12.57421875" style="0" bestFit="1" customWidth="1"/>
  </cols>
  <sheetData>
    <row r="1" spans="2:12" ht="45.75" customHeight="1">
      <c r="B1" s="142" t="s">
        <v>69</v>
      </c>
      <c r="C1" s="143"/>
      <c r="D1" s="143"/>
      <c r="E1" s="143"/>
      <c r="F1" s="143"/>
      <c r="G1" s="143"/>
      <c r="H1" s="143"/>
      <c r="I1" s="143"/>
      <c r="J1" s="4"/>
      <c r="K1" s="4"/>
      <c r="L1" s="4"/>
    </row>
    <row r="2" spans="1:15" ht="28.5" customHeight="1" thickBot="1">
      <c r="A2" s="36"/>
      <c r="B2" s="36"/>
      <c r="O2" s="37" t="s">
        <v>31</v>
      </c>
    </row>
    <row r="3" spans="1:15" s="135" customFormat="1" ht="63" customHeight="1" thickBot="1">
      <c r="A3" s="132" t="s">
        <v>70</v>
      </c>
      <c r="B3" s="133" t="s">
        <v>71</v>
      </c>
      <c r="C3" s="133" t="s">
        <v>91</v>
      </c>
      <c r="D3" s="134" t="s">
        <v>79</v>
      </c>
      <c r="E3" s="134" t="s">
        <v>80</v>
      </c>
      <c r="F3" s="134" t="s">
        <v>81</v>
      </c>
      <c r="G3" s="134" t="s">
        <v>82</v>
      </c>
      <c r="H3" s="134" t="s">
        <v>83</v>
      </c>
      <c r="I3" s="134" t="s">
        <v>84</v>
      </c>
      <c r="J3" s="134" t="s">
        <v>85</v>
      </c>
      <c r="K3" s="134" t="s">
        <v>86</v>
      </c>
      <c r="L3" s="134" t="s">
        <v>87</v>
      </c>
      <c r="M3" s="134" t="s">
        <v>88</v>
      </c>
      <c r="N3" s="134" t="s">
        <v>89</v>
      </c>
      <c r="O3" s="134" t="s">
        <v>90</v>
      </c>
    </row>
    <row r="4" spans="1:15" s="5" customFormat="1" ht="37.5" customHeight="1" thickBot="1">
      <c r="A4" s="9" t="s">
        <v>72</v>
      </c>
      <c r="B4" s="44">
        <v>59309.159999999996</v>
      </c>
      <c r="C4" s="44">
        <v>68169.95</v>
      </c>
      <c r="D4" s="123">
        <v>1145.7800000000002</v>
      </c>
      <c r="E4" s="123">
        <v>13459.69</v>
      </c>
      <c r="F4" s="123">
        <v>10768.58</v>
      </c>
      <c r="G4" s="123">
        <v>3509.05</v>
      </c>
      <c r="H4" s="123">
        <v>2883.9</v>
      </c>
      <c r="I4" s="123">
        <v>12718.159999999998</v>
      </c>
      <c r="J4" s="123">
        <v>2609.74</v>
      </c>
      <c r="K4" s="123">
        <v>2468.79</v>
      </c>
      <c r="L4" s="123">
        <v>2034.0700000000002</v>
      </c>
      <c r="M4" s="123">
        <v>12072.539999999999</v>
      </c>
      <c r="N4" s="123">
        <v>1360.8899999999999</v>
      </c>
      <c r="O4" s="123">
        <v>3138.76</v>
      </c>
    </row>
    <row r="5" spans="1:15" s="5" customFormat="1" ht="23.25" customHeight="1" thickBot="1">
      <c r="A5" s="45" t="s">
        <v>73</v>
      </c>
      <c r="B5" s="46"/>
      <c r="C5" s="46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s="5" customFormat="1" ht="23.25" customHeight="1" thickBot="1">
      <c r="A6" s="40" t="s">
        <v>74</v>
      </c>
      <c r="B6" s="129">
        <v>47715.35</v>
      </c>
      <c r="C6" s="44">
        <v>51427.77999999999</v>
      </c>
      <c r="D6" s="125">
        <v>596.59</v>
      </c>
      <c r="E6" s="125">
        <v>11410.01</v>
      </c>
      <c r="F6" s="125">
        <v>9765.43</v>
      </c>
      <c r="G6" s="125">
        <v>842.47</v>
      </c>
      <c r="H6" s="125">
        <v>1977.52</v>
      </c>
      <c r="I6" s="125">
        <v>10849.849999999999</v>
      </c>
      <c r="J6" s="125">
        <v>1040.09</v>
      </c>
      <c r="K6" s="125">
        <v>1090.5</v>
      </c>
      <c r="L6" s="125">
        <v>1056.96</v>
      </c>
      <c r="M6" s="125">
        <v>9918.47</v>
      </c>
      <c r="N6" s="125">
        <v>893.5699999999999</v>
      </c>
      <c r="O6" s="125">
        <v>1986.3200000000002</v>
      </c>
    </row>
    <row r="7" spans="1:15" s="5" customFormat="1" ht="21" customHeight="1" thickBot="1">
      <c r="A7" s="41" t="s">
        <v>75</v>
      </c>
      <c r="B7" s="130">
        <v>11593.81</v>
      </c>
      <c r="C7" s="44">
        <v>16742.17</v>
      </c>
      <c r="D7" s="125">
        <v>549.19</v>
      </c>
      <c r="E7" s="125">
        <v>2049.6800000000003</v>
      </c>
      <c r="F7" s="125">
        <v>1003.1500000000001</v>
      </c>
      <c r="G7" s="125">
        <v>2666.58</v>
      </c>
      <c r="H7" s="125">
        <v>906.38</v>
      </c>
      <c r="I7" s="125">
        <v>1868.31</v>
      </c>
      <c r="J7" s="125">
        <v>1569.65</v>
      </c>
      <c r="K7" s="125">
        <v>1378.29</v>
      </c>
      <c r="L7" s="125">
        <v>977.11</v>
      </c>
      <c r="M7" s="125">
        <v>2154.07</v>
      </c>
      <c r="N7" s="125">
        <v>467.32</v>
      </c>
      <c r="O7" s="125">
        <v>1152.44</v>
      </c>
    </row>
    <row r="8" spans="1:15" s="5" customFormat="1" ht="16.5" thickBot="1">
      <c r="A8" s="9" t="s">
        <v>76</v>
      </c>
      <c r="B8" s="43">
        <v>39711.38</v>
      </c>
      <c r="C8" s="56">
        <v>58348.920000000006</v>
      </c>
      <c r="D8" s="126">
        <v>438.17</v>
      </c>
      <c r="E8" s="126">
        <v>12114.77</v>
      </c>
      <c r="F8" s="126">
        <v>10157.93</v>
      </c>
      <c r="G8" s="126">
        <v>2208.0299999999997</v>
      </c>
      <c r="H8" s="126">
        <v>1839.18</v>
      </c>
      <c r="I8" s="126">
        <v>12266.43</v>
      </c>
      <c r="J8" s="126">
        <v>2033.69</v>
      </c>
      <c r="K8" s="126">
        <v>1536.41</v>
      </c>
      <c r="L8" s="126">
        <v>1670.31</v>
      </c>
      <c r="M8" s="126">
        <v>10882.869999999999</v>
      </c>
      <c r="N8" s="126">
        <v>1021.8499999999999</v>
      </c>
      <c r="O8" s="126">
        <v>2179.28</v>
      </c>
    </row>
    <row r="9" spans="1:15" s="5" customFormat="1" ht="15.75">
      <c r="A9" s="45" t="s">
        <v>73</v>
      </c>
      <c r="B9" s="46"/>
      <c r="C9" s="57">
        <v>0</v>
      </c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s="5" customFormat="1" ht="20.25" customHeight="1">
      <c r="A10" s="47" t="s">
        <v>77</v>
      </c>
      <c r="B10" s="38">
        <v>32987.27</v>
      </c>
      <c r="C10" s="58">
        <v>48689.1</v>
      </c>
      <c r="D10" s="39">
        <v>521.98</v>
      </c>
      <c r="E10" s="39">
        <v>11278.52</v>
      </c>
      <c r="F10" s="39">
        <v>9504.32</v>
      </c>
      <c r="G10" s="39">
        <v>611.67</v>
      </c>
      <c r="H10" s="39">
        <v>1772.23</v>
      </c>
      <c r="I10" s="39">
        <v>10575.22</v>
      </c>
      <c r="J10" s="39">
        <v>858.56</v>
      </c>
      <c r="K10" s="39">
        <v>911.83</v>
      </c>
      <c r="L10" s="39">
        <v>745.97</v>
      </c>
      <c r="M10" s="39">
        <v>9671.21</v>
      </c>
      <c r="N10" s="39">
        <v>661.66</v>
      </c>
      <c r="O10" s="39">
        <v>1575.93</v>
      </c>
    </row>
    <row r="11" spans="1:15" s="5" customFormat="1" ht="21" customHeight="1" thickBot="1">
      <c r="A11" s="48" t="s">
        <v>78</v>
      </c>
      <c r="B11" s="42">
        <v>6724.11</v>
      </c>
      <c r="C11" s="59">
        <v>9659.820000000002</v>
      </c>
      <c r="D11" s="39">
        <v>-83.81</v>
      </c>
      <c r="E11" s="39">
        <v>836.25</v>
      </c>
      <c r="F11" s="39">
        <v>653.61</v>
      </c>
      <c r="G11" s="39">
        <v>1596.36</v>
      </c>
      <c r="H11" s="39">
        <v>66.95</v>
      </c>
      <c r="I11" s="39">
        <v>1691.21</v>
      </c>
      <c r="J11" s="39">
        <v>1175.13</v>
      </c>
      <c r="K11" s="39">
        <v>624.58</v>
      </c>
      <c r="L11" s="39">
        <v>924.34</v>
      </c>
      <c r="M11" s="39">
        <v>1211.66</v>
      </c>
      <c r="N11" s="39">
        <v>360.19</v>
      </c>
      <c r="O11" s="39">
        <v>603.35</v>
      </c>
    </row>
    <row r="12" spans="1:15" s="5" customFormat="1" ht="16.5" thickBot="1">
      <c r="A12" s="49" t="s">
        <v>92</v>
      </c>
      <c r="B12" s="50">
        <v>19597.78</v>
      </c>
      <c r="C12" s="60">
        <v>9821.029999999999</v>
      </c>
      <c r="D12" s="127">
        <v>707.61</v>
      </c>
      <c r="E12" s="127">
        <v>1344.92</v>
      </c>
      <c r="F12" s="127">
        <v>610.6500000000001</v>
      </c>
      <c r="G12" s="127">
        <v>1301.02</v>
      </c>
      <c r="H12" s="127">
        <v>1044.72</v>
      </c>
      <c r="I12" s="127">
        <v>451.73</v>
      </c>
      <c r="J12" s="127">
        <v>576.05</v>
      </c>
      <c r="K12" s="127">
        <v>932.38</v>
      </c>
      <c r="L12" s="127">
        <v>363.76</v>
      </c>
      <c r="M12" s="127">
        <v>1189.67</v>
      </c>
      <c r="N12" s="127">
        <v>339.03999999999996</v>
      </c>
      <c r="O12" s="127">
        <v>959.48</v>
      </c>
    </row>
    <row r="13" spans="1:15" s="5" customFormat="1" ht="15.75">
      <c r="A13" s="45" t="s">
        <v>73</v>
      </c>
      <c r="B13" s="46"/>
      <c r="C13" s="57">
        <v>0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</row>
    <row r="14" spans="1:15" s="5" customFormat="1" ht="19.5" customHeight="1">
      <c r="A14" s="47" t="s">
        <v>77</v>
      </c>
      <c r="B14" s="38">
        <v>14728.08</v>
      </c>
      <c r="C14" s="58">
        <v>2738.68</v>
      </c>
      <c r="D14" s="39">
        <v>74.61</v>
      </c>
      <c r="E14" s="39">
        <v>131.49</v>
      </c>
      <c r="F14" s="39">
        <v>261.11</v>
      </c>
      <c r="G14" s="39">
        <v>230.8</v>
      </c>
      <c r="H14" s="39">
        <v>205.29</v>
      </c>
      <c r="I14" s="39">
        <v>274.63</v>
      </c>
      <c r="J14" s="39">
        <v>181.53</v>
      </c>
      <c r="K14" s="39">
        <v>178.67</v>
      </c>
      <c r="L14" s="39">
        <v>310.99</v>
      </c>
      <c r="M14" s="39">
        <v>247.26</v>
      </c>
      <c r="N14" s="39">
        <v>231.91</v>
      </c>
      <c r="O14" s="39">
        <v>410.39</v>
      </c>
    </row>
    <row r="15" spans="1:15" s="5" customFormat="1" ht="22.5" customHeight="1" thickBot="1">
      <c r="A15" s="51" t="s">
        <v>78</v>
      </c>
      <c r="B15" s="52">
        <v>4869.7</v>
      </c>
      <c r="C15" s="61">
        <v>7082.350000000002</v>
      </c>
      <c r="D15" s="39">
        <v>633</v>
      </c>
      <c r="E15" s="39">
        <v>1213.43</v>
      </c>
      <c r="F15" s="39">
        <v>349.54</v>
      </c>
      <c r="G15" s="39">
        <v>1070.22</v>
      </c>
      <c r="H15" s="39">
        <v>839.43</v>
      </c>
      <c r="I15" s="39">
        <v>177.1</v>
      </c>
      <c r="J15" s="39">
        <v>394.52</v>
      </c>
      <c r="K15" s="39">
        <v>753.71</v>
      </c>
      <c r="L15" s="39">
        <v>52.77</v>
      </c>
      <c r="M15" s="39">
        <v>942.41</v>
      </c>
      <c r="N15" s="39">
        <v>107.13</v>
      </c>
      <c r="O15" s="39">
        <v>549.09</v>
      </c>
    </row>
    <row r="16" spans="1:15" s="35" customFormat="1" ht="15">
      <c r="A16" s="128" t="s">
        <v>95</v>
      </c>
      <c r="B16" s="128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2" ht="15">
      <c r="A17" s="131" t="s">
        <v>93</v>
      </c>
      <c r="B17" s="3"/>
    </row>
    <row r="18" spans="1:2" ht="18.75" customHeight="1">
      <c r="A18" s="131" t="s">
        <v>94</v>
      </c>
      <c r="B18" s="53"/>
    </row>
  </sheetData>
  <sheetProtection/>
  <mergeCells count="1">
    <mergeCell ref="B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2021-04-05T12:37:45Z</cp:lastPrinted>
  <dcterms:created xsi:type="dcterms:W3CDTF">2015-04-24T09:04:58Z</dcterms:created>
  <dcterms:modified xsi:type="dcterms:W3CDTF">2021-04-05T12:37:53Z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