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2 lunar eng " sheetId="2" r:id="rId2"/>
  </sheet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<sst xmlns="http://schemas.openxmlformats.org/spreadsheetml/2006/main" count="109" uniqueCount="96">
  <si>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</si>
  <si>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</si>
  <si>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</si>
  <si>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</si>
  <si>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</si>
  <si>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</si>
  <si>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</si>
  <si>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</si>
  <si>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</si>
  <si>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</si>
  <si>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</si>
  <si>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</si>
  <si>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</si>
  <si>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</si>
  <si>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</si>
  <si>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</si>
  <si>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</si>
  <si>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</si>
  <si>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</si>
  <si>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</si>
  <si>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</si>
  <si>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</si>
  <si>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</si>
  <si>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</si>
  <si>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</si>
  <si>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</si>
  <si>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</si>
  <si>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</si>
  <si>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</si>
  <si>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</si>
  <si>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</si>
  <si>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</si>
  <si>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</si>
  <si>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</si>
  <si>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</si>
  <si>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</si>
  <si>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</si>
  <si>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</si>
  <si>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</si>
  <si>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</si>
  <si>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</si>
  <si>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</si>
  <si>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</si>
  <si>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</si>
  <si>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</si>
  <si>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</si>
  <si>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</si>
  <si>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</si>
  <si>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</si>
  <si>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</si>
  <si>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</si>
  <si>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</si>
  <si>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</si>
  <si>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</si>
  <si>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</si>
  <si>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</si>
  <si>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</si>
  <si>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</si>
  <si>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</si>
  <si>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</si>
  <si>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</si>
  <si>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</si>
  <si>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</si>
  <si>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</si>
  <si>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</si>
  <si>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</si>
  <si>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</si>
  <si>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</si>
  <si>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</si>
  <si>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</si>
  <si>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</si>
  <si>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</si>
  <si>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</si>
  <si>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</si>
  <si>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</si>
  <si>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</si>
  <si>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</si>
  <si>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</si>
  <si>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</si>
  <si>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</si>
  <si>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</si>
  <si>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</si>
  <si>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</si>
  <si>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</si>
  <si>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</si>
  <si>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</si>
  <si>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</si>
  <si>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</si>
  <si>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</si>
  <si>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</si>
  <si>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**) average exchange rate Ron/Eur, according to CNSP-November 2021</t>
  </si>
  <si>
    <t>Government public debt service*)</t>
  </si>
  <si>
    <t>mil. Lei</t>
  </si>
  <si>
    <t>**) projection on debt contracted at the end of January 2022</t>
  </si>
  <si>
    <t>Total  2022</t>
  </si>
  <si>
    <t xml:space="preserve"> *) according to market of issuance;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</si>
</sst>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5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Fill="1" applyBorder="1" applyAlignment="1">
      <alignment/>
    </xf>
    <xf numFmtId="179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9" fontId="5" fillId="35" borderId="33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9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9" fontId="5" fillId="0" borderId="3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9" fontId="8" fillId="0" borderId="28" xfId="0" applyNumberFormat="1" applyFont="1" applyBorder="1" applyAlignment="1">
      <alignment horizontal="center"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9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9" xfId="0" applyNumberFormat="1" applyFont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5" fillId="36" borderId="31" xfId="0" applyNumberFormat="1" applyFont="1" applyFill="1" applyBorder="1" applyAlignment="1">
      <alignment/>
    </xf>
    <xf numFmtId="179" fontId="8" fillId="0" borderId="37" xfId="0" applyNumberFormat="1" applyFont="1" applyBorder="1" applyAlignment="1">
      <alignment/>
    </xf>
    <xf numFmtId="179" fontId="9" fillId="0" borderId="28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8" xfId="0" applyNumberFormat="1" applyFont="1" applyFill="1" applyBorder="1" applyAlignment="1">
      <alignment horizontal="center" vertical="center" wrapText="1"/>
    </xf>
    <xf numFmtId="185" fontId="5" fillId="34" borderId="38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 wrapText="1"/>
    </xf>
    <xf numFmtId="179" fontId="5" fillId="0" borderId="41" xfId="0" applyNumberFormat="1" applyFont="1" applyBorder="1" applyAlignment="1">
      <alignment/>
    </xf>
    <xf numFmtId="179" fontId="5" fillId="0" borderId="42" xfId="0" applyNumberFormat="1" applyFont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5" fillId="35" borderId="44" xfId="0" applyNumberFormat="1" applyFont="1" applyFill="1" applyBorder="1" applyAlignment="1">
      <alignment/>
    </xf>
    <xf numFmtId="179" fontId="3" fillId="0" borderId="42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2" xfId="0" applyNumberFormat="1" applyFont="1" applyFill="1" applyBorder="1" applyAlignment="1">
      <alignment/>
    </xf>
    <xf numFmtId="179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8" fillId="0" borderId="48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2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42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8" fillId="35" borderId="48" xfId="0" applyNumberFormat="1" applyFont="1" applyFill="1" applyBorder="1" applyAlignment="1">
      <alignment/>
    </xf>
    <xf numFmtId="179" fontId="5" fillId="0" borderId="49" xfId="0" applyNumberFormat="1" applyFont="1" applyBorder="1" applyAlignment="1">
      <alignment/>
    </xf>
    <xf numFmtId="179" fontId="8" fillId="0" borderId="28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179" fontId="9" fillId="0" borderId="48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/>
    </xf>
    <xf numFmtId="4" fontId="10" fillId="0" borderId="50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0" xfId="0" applyNumberFormat="1" applyFont="1" applyFill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10" fillId="37" borderId="5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52" xfId="0" applyNumberFormat="1" applyFont="1" applyFill="1" applyBorder="1" applyAlignment="1">
      <alignment vertical="top" wrapText="1"/>
    </xf>
    <xf numFmtId="4" fontId="10" fillId="0" borderId="46" xfId="0" applyNumberFormat="1" applyFont="1" applyBorder="1" applyAlignment="1">
      <alignment/>
    </xf>
    <xf numFmtId="4" fontId="6" fillId="0" borderId="53" xfId="0" applyNumberFormat="1" applyFont="1" applyBorder="1" applyAlignment="1">
      <alignment vertical="center"/>
    </xf>
    <xf numFmtId="0" fontId="6" fillId="0" borderId="54" xfId="0" applyNumberFormat="1" applyFont="1" applyFill="1" applyBorder="1" applyAlignment="1">
      <alignment horizontal="left" vertical="center" wrapText="1"/>
    </xf>
    <xf numFmtId="4" fontId="6" fillId="0" borderId="55" xfId="0" applyNumberFormat="1" applyFont="1" applyBorder="1" applyAlignment="1">
      <alignment vertical="center"/>
    </xf>
    <xf numFmtId="4" fontId="10" fillId="0" borderId="55" xfId="0" applyNumberFormat="1" applyFont="1" applyBorder="1" applyAlignment="1">
      <alignment vertical="center"/>
    </xf>
    <xf numFmtId="4" fontId="10" fillId="0" borderId="56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horizontal="left" vertical="top" wrapText="1"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40902"/>
        <c:crossesAt val="0"/>
        <c:auto val="1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3:14" ht="12.75">
      <c r="C2" s="3"/>
      <c r="D2" s="8"/>
      <c r="J2" s="3"/>
      <c r="K2" s="8"/>
      <c r="N2" s="89" t="s">
        <v>1</v>
      </c>
    </row>
    <row r="3" spans="1:14" s="5" customFormat="1" ht="45.75" customHeight="1">
      <c r="A3" s="55" t="s">
        <v>2</v>
      </c>
      <c r="B3" s="56" t="s">
        <v>3</v>
      </c>
      <c r="C3" s="57">
        <v>42370</v>
      </c>
      <c r="D3" s="57">
        <v>42401</v>
      </c>
      <c r="E3" s="57">
        <v>42430</v>
      </c>
      <c r="F3" s="57">
        <v>42461</v>
      </c>
      <c r="G3" s="57">
        <v>42491</v>
      </c>
      <c r="H3" s="57">
        <v>42522</v>
      </c>
      <c r="I3" s="90" t="s">
        <v>4</v>
      </c>
      <c r="J3" s="90" t="s">
        <v>5</v>
      </c>
      <c r="K3" s="90" t="s">
        <v>6</v>
      </c>
      <c r="L3" s="90" t="s">
        <v>7</v>
      </c>
      <c r="M3" s="91" t="s">
        <v>8</v>
      </c>
      <c r="N3" s="92" t="s">
        <v>9</v>
      </c>
    </row>
    <row r="4" spans="1:14" s="5" customFormat="1" ht="48.75" customHeight="1">
      <c r="A4" s="58" t="s">
        <v>10</v>
      </c>
      <c r="B4" s="59" t="e">
        <f aca="true" t="shared" si="0" ref="B4:N4">SUM(B7,B9)</f>
        <v>#REF!</v>
      </c>
      <c r="C4" s="60" t="e">
        <f t="shared" si="0"/>
        <v>#REF!</v>
      </c>
      <c r="D4" s="60" t="e">
        <f t="shared" si="0"/>
        <v>#REF!</v>
      </c>
      <c r="E4" s="60" t="e">
        <f t="shared" si="0"/>
        <v>#REF!</v>
      </c>
      <c r="F4" s="61" t="e">
        <f t="shared" si="0"/>
        <v>#REF!</v>
      </c>
      <c r="G4" s="61" t="e">
        <f t="shared" si="0"/>
        <v>#REF!</v>
      </c>
      <c r="H4" s="61" t="e">
        <f t="shared" si="0"/>
        <v>#REF!</v>
      </c>
      <c r="I4" s="61" t="e">
        <f t="shared" si="0"/>
        <v>#REF!</v>
      </c>
      <c r="J4" s="61" t="e">
        <f t="shared" si="0"/>
        <v>#REF!</v>
      </c>
      <c r="K4" s="61" t="e">
        <f t="shared" si="0"/>
        <v>#REF!</v>
      </c>
      <c r="L4" s="61" t="e">
        <f t="shared" si="0"/>
        <v>#REF!</v>
      </c>
      <c r="M4" s="93" t="e">
        <f t="shared" si="0"/>
        <v>#REF!</v>
      </c>
      <c r="N4" s="94" t="e">
        <f t="shared" si="0"/>
        <v>#REF!</v>
      </c>
    </row>
    <row r="5" spans="1:14" s="5" customFormat="1" ht="15">
      <c r="A5" s="62" t="s">
        <v>11</v>
      </c>
      <c r="B5" s="63" t="e">
        <f aca="true" t="shared" si="1" ref="B5:N5">B27+B24</f>
        <v>#REF!</v>
      </c>
      <c r="C5" s="63" t="e">
        <f t="shared" si="1"/>
        <v>#REF!</v>
      </c>
      <c r="D5" s="63" t="e">
        <f t="shared" si="1"/>
        <v>#REF!</v>
      </c>
      <c r="E5" s="63" t="e">
        <f t="shared" si="1"/>
        <v>#REF!</v>
      </c>
      <c r="F5" s="63" t="e">
        <f t="shared" si="1"/>
        <v>#REF!</v>
      </c>
      <c r="G5" s="63" t="e">
        <f t="shared" si="1"/>
        <v>#REF!</v>
      </c>
      <c r="H5" s="63" t="e">
        <f t="shared" si="1"/>
        <v>#REF!</v>
      </c>
      <c r="I5" s="63" t="e">
        <f t="shared" si="1"/>
        <v>#REF!</v>
      </c>
      <c r="J5" s="63" t="e">
        <f t="shared" si="1"/>
        <v>#REF!</v>
      </c>
      <c r="K5" s="63" t="e">
        <f t="shared" si="1"/>
        <v>#REF!</v>
      </c>
      <c r="L5" s="63" t="e">
        <f t="shared" si="1"/>
        <v>#REF!</v>
      </c>
      <c r="M5" s="95" t="e">
        <f t="shared" si="1"/>
        <v>#REF!</v>
      </c>
      <c r="N5" s="96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4"/>
      <c r="F6" s="15"/>
      <c r="G6" s="15"/>
      <c r="H6" s="15"/>
      <c r="I6" s="15"/>
      <c r="J6" s="15"/>
      <c r="K6" s="15"/>
      <c r="L6" s="15"/>
      <c r="M6" s="23"/>
      <c r="N6" s="97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97" t="e">
        <f t="shared" si="2"/>
        <v>#REF!</v>
      </c>
    </row>
    <row r="8" spans="1:14" s="5" customFormat="1" ht="14.25">
      <c r="A8" s="65" t="s">
        <v>14</v>
      </c>
      <c r="B8" s="66" t="e">
        <f aca="true" t="shared" si="3" ref="B8:N8">B7/B14</f>
        <v>#REF!</v>
      </c>
      <c r="C8" s="66" t="e">
        <f t="shared" si="3"/>
        <v>#REF!</v>
      </c>
      <c r="D8" s="66" t="e">
        <f t="shared" si="3"/>
        <v>#REF!</v>
      </c>
      <c r="E8" s="66" t="e">
        <f t="shared" si="3"/>
        <v>#REF!</v>
      </c>
      <c r="F8" s="66" t="e">
        <f t="shared" si="3"/>
        <v>#REF!</v>
      </c>
      <c r="G8" s="66" t="e">
        <f t="shared" si="3"/>
        <v>#REF!</v>
      </c>
      <c r="H8" s="66" t="e">
        <f t="shared" si="3"/>
        <v>#REF!</v>
      </c>
      <c r="I8" s="66" t="e">
        <f t="shared" si="3"/>
        <v>#REF!</v>
      </c>
      <c r="J8" s="66" t="e">
        <f t="shared" si="3"/>
        <v>#REF!</v>
      </c>
      <c r="K8" s="66" t="e">
        <f t="shared" si="3"/>
        <v>#REF!</v>
      </c>
      <c r="L8" s="66" t="e">
        <f t="shared" si="3"/>
        <v>#REF!</v>
      </c>
      <c r="M8" s="98" t="e">
        <f t="shared" si="3"/>
        <v>#REF!</v>
      </c>
      <c r="N8" s="99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97" t="e">
        <f t="shared" si="4"/>
        <v>#REF!</v>
      </c>
    </row>
    <row r="10" spans="1:14" s="5" customFormat="1" ht="14.25">
      <c r="A10" s="65" t="s">
        <v>14</v>
      </c>
      <c r="B10" s="66" t="e">
        <f aca="true" t="shared" si="5" ref="B10:N10">B9/B14</f>
        <v>#REF!</v>
      </c>
      <c r="C10" s="66" t="e">
        <f t="shared" si="5"/>
        <v>#REF!</v>
      </c>
      <c r="D10" s="66" t="e">
        <f t="shared" si="5"/>
        <v>#REF!</v>
      </c>
      <c r="E10" s="66" t="e">
        <f t="shared" si="5"/>
        <v>#REF!</v>
      </c>
      <c r="F10" s="66" t="e">
        <f t="shared" si="5"/>
        <v>#REF!</v>
      </c>
      <c r="G10" s="66" t="e">
        <f t="shared" si="5"/>
        <v>#REF!</v>
      </c>
      <c r="H10" s="66" t="e">
        <f t="shared" si="5"/>
        <v>#REF!</v>
      </c>
      <c r="I10" s="66" t="e">
        <f t="shared" si="5"/>
        <v>#REF!</v>
      </c>
      <c r="J10" s="66" t="e">
        <f t="shared" si="5"/>
        <v>#REF!</v>
      </c>
      <c r="K10" s="66" t="e">
        <f t="shared" si="5"/>
        <v>#REF!</v>
      </c>
      <c r="L10" s="66" t="e">
        <f t="shared" si="5"/>
        <v>#REF!</v>
      </c>
      <c r="M10" s="98" t="e">
        <f t="shared" si="5"/>
        <v>#REF!</v>
      </c>
      <c r="N10" s="99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97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97" t="e">
        <f t="shared" si="6"/>
        <v>#REF!</v>
      </c>
    </row>
    <row r="13" spans="1:14" s="5" customFormat="1" ht="28.5">
      <c r="A13" s="67" t="s">
        <v>17</v>
      </c>
      <c r="B13" s="68" t="e">
        <f>B23+B34*B14</f>
        <v>#REF!</v>
      </c>
      <c r="C13" s="68" t="e">
        <f>C23+C34*C14</f>
        <v>#REF!</v>
      </c>
      <c r="D13" s="68" t="e">
        <f aca="true" t="shared" si="7" ref="D13:N13">D23+D34*D14</f>
        <v>#REF!</v>
      </c>
      <c r="E13" s="68" t="e">
        <f t="shared" si="7"/>
        <v>#REF!</v>
      </c>
      <c r="F13" s="68" t="e">
        <f t="shared" si="7"/>
        <v>#REF!</v>
      </c>
      <c r="G13" s="68" t="e">
        <f t="shared" si="7"/>
        <v>#REF!</v>
      </c>
      <c r="H13" s="68" t="e">
        <f t="shared" si="7"/>
        <v>#REF!</v>
      </c>
      <c r="I13" s="68" t="e">
        <f t="shared" si="7"/>
        <v>#REF!</v>
      </c>
      <c r="J13" s="68" t="e">
        <f t="shared" si="7"/>
        <v>#REF!</v>
      </c>
      <c r="K13" s="68" t="e">
        <f t="shared" si="7"/>
        <v>#REF!</v>
      </c>
      <c r="L13" s="68" t="e">
        <f t="shared" si="7"/>
        <v>#REF!</v>
      </c>
      <c r="M13" s="100" t="e">
        <f t="shared" si="7"/>
        <v>#REF!</v>
      </c>
      <c r="N13" s="101" t="e">
        <f t="shared" si="7"/>
        <v>#REF!</v>
      </c>
    </row>
    <row r="14" spans="1:14" s="1" customFormat="1" ht="17.25" customHeight="1">
      <c r="A14" s="69" t="s">
        <v>18</v>
      </c>
      <c r="B14" s="54">
        <v>4.46</v>
      </c>
      <c r="C14" s="54">
        <v>4.46</v>
      </c>
      <c r="D14" s="54">
        <v>4.46</v>
      </c>
      <c r="E14" s="54">
        <v>4.46</v>
      </c>
      <c r="F14" s="54">
        <v>4.46</v>
      </c>
      <c r="G14" s="54">
        <v>4.46</v>
      </c>
      <c r="H14" s="54">
        <v>4.46</v>
      </c>
      <c r="I14" s="54">
        <v>4.48</v>
      </c>
      <c r="J14" s="54">
        <v>4.48</v>
      </c>
      <c r="K14" s="54">
        <v>4.48</v>
      </c>
      <c r="L14" s="54">
        <v>4.48</v>
      </c>
      <c r="M14" s="54">
        <v>4.48</v>
      </c>
      <c r="N14" s="54">
        <v>4.48</v>
      </c>
    </row>
    <row r="15" s="5" customFormat="1" ht="14.25"/>
    <row r="16" spans="1:14" s="5" customFormat="1" ht="31.5">
      <c r="A16" s="70" t="s">
        <v>19</v>
      </c>
      <c r="B16" s="71" t="e">
        <f>SUM(B19,B20)</f>
        <v>#REF!</v>
      </c>
      <c r="C16" s="72" t="e">
        <f aca="true" t="shared" si="8" ref="C16:N16">C19+C20</f>
        <v>#REF!</v>
      </c>
      <c r="D16" s="72" t="e">
        <f t="shared" si="8"/>
        <v>#REF!</v>
      </c>
      <c r="E16" s="72" t="e">
        <f t="shared" si="8"/>
        <v>#REF!</v>
      </c>
      <c r="F16" s="72" t="e">
        <f t="shared" si="8"/>
        <v>#REF!</v>
      </c>
      <c r="G16" s="72" t="e">
        <f t="shared" si="8"/>
        <v>#REF!</v>
      </c>
      <c r="H16" s="72" t="e">
        <f t="shared" si="8"/>
        <v>#REF!</v>
      </c>
      <c r="I16" s="72" t="e">
        <f t="shared" si="8"/>
        <v>#REF!</v>
      </c>
      <c r="J16" s="72" t="e">
        <f t="shared" si="8"/>
        <v>#REF!</v>
      </c>
      <c r="K16" s="72" t="e">
        <f t="shared" si="8"/>
        <v>#REF!</v>
      </c>
      <c r="L16" s="72" t="e">
        <f t="shared" si="8"/>
        <v>#REF!</v>
      </c>
      <c r="M16" s="102" t="e">
        <f t="shared" si="8"/>
        <v>#REF!</v>
      </c>
      <c r="N16" s="103" t="e">
        <f t="shared" si="8"/>
        <v>#REF!</v>
      </c>
    </row>
    <row r="17" spans="1:15" s="6" customFormat="1" ht="33.75" customHeight="1">
      <c r="A17" s="73" t="s">
        <v>20</v>
      </c>
      <c r="B17" s="74" t="e">
        <f>SUM(C17:N17)</f>
        <v>#REF!</v>
      </c>
      <c r="C17" s="75" t="e">
        <f>#REF!</f>
        <v>#REF!</v>
      </c>
      <c r="D17" s="75" t="e">
        <f>#REF!</f>
        <v>#REF!</v>
      </c>
      <c r="E17" s="75" t="e">
        <f>#REF!</f>
        <v>#REF!</v>
      </c>
      <c r="F17" s="75" t="e">
        <f>#REF!</f>
        <v>#REF!</v>
      </c>
      <c r="G17" s="75" t="e">
        <f>#REF!</f>
        <v>#REF!</v>
      </c>
      <c r="H17" s="75" t="e">
        <f>#REF!</f>
        <v>#REF!</v>
      </c>
      <c r="I17" s="75" t="e">
        <f>#REF!</f>
        <v>#REF!</v>
      </c>
      <c r="J17" s="75" t="e">
        <f>#REF!</f>
        <v>#REF!</v>
      </c>
      <c r="K17" s="75" t="e">
        <f>#REF!</f>
        <v>#REF!</v>
      </c>
      <c r="L17" s="75" t="e">
        <f>#REF!</f>
        <v>#REF!</v>
      </c>
      <c r="M17" s="104" t="e">
        <f>#REF!</f>
        <v>#REF!</v>
      </c>
      <c r="N17" s="105" t="e">
        <f>#REF!</f>
        <v>#REF!</v>
      </c>
      <c r="O17" s="21"/>
    </row>
    <row r="18" spans="1:14" s="5" customFormat="1" ht="15">
      <c r="A18" s="10" t="s">
        <v>12</v>
      </c>
      <c r="B18" s="14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06"/>
      <c r="N18" s="107"/>
    </row>
    <row r="19" spans="1:14" s="5" customFormat="1" ht="14.25">
      <c r="A19" s="11" t="s">
        <v>13</v>
      </c>
      <c r="B19" s="14" t="e">
        <f>SUM(C19:N19)</f>
        <v>#REF!</v>
      </c>
      <c r="C19" s="77" t="e">
        <f>#REF!</f>
        <v>#REF!</v>
      </c>
      <c r="D19" s="77" t="e">
        <f>#REF!</f>
        <v>#REF!</v>
      </c>
      <c r="E19" s="77" t="e">
        <f>#REF!</f>
        <v>#REF!</v>
      </c>
      <c r="F19" s="77" t="e">
        <f>#REF!</f>
        <v>#REF!</v>
      </c>
      <c r="G19" s="77" t="e">
        <f>#REF!</f>
        <v>#REF!</v>
      </c>
      <c r="H19" s="77" t="e">
        <f>#REF!</f>
        <v>#REF!</v>
      </c>
      <c r="I19" s="77" t="e">
        <f>#REF!</f>
        <v>#REF!</v>
      </c>
      <c r="J19" s="77" t="e">
        <f>#REF!</f>
        <v>#REF!</v>
      </c>
      <c r="K19" s="77" t="e">
        <f>#REF!</f>
        <v>#REF!</v>
      </c>
      <c r="L19" s="77" t="e">
        <f>#REF!</f>
        <v>#REF!</v>
      </c>
      <c r="M19" s="108" t="e">
        <f>#REF!</f>
        <v>#REF!</v>
      </c>
      <c r="N19" s="109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77" t="e">
        <f>#REF!</f>
        <v>#REF!</v>
      </c>
      <c r="D20" s="77" t="e">
        <f>#REF!</f>
        <v>#REF!</v>
      </c>
      <c r="E20" s="77" t="e">
        <f>#REF!</f>
        <v>#REF!</v>
      </c>
      <c r="F20" s="77" t="e">
        <f>#REF!</f>
        <v>#REF!</v>
      </c>
      <c r="G20" s="77" t="e">
        <f>#REF!</f>
        <v>#REF!</v>
      </c>
      <c r="H20" s="77" t="e">
        <f>#REF!</f>
        <v>#REF!</v>
      </c>
      <c r="I20" s="77" t="e">
        <f>#REF!</f>
        <v>#REF!</v>
      </c>
      <c r="J20" s="77" t="e">
        <f>#REF!</f>
        <v>#REF!</v>
      </c>
      <c r="K20" s="77" t="e">
        <f>#REF!</f>
        <v>#REF!</v>
      </c>
      <c r="L20" s="77" t="e">
        <f>#REF!</f>
        <v>#REF!</v>
      </c>
      <c r="M20" s="108" t="e">
        <f>#REF!</f>
        <v>#REF!</v>
      </c>
      <c r="N20" s="109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97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97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97" t="e">
        <f>#REF!+#REF!</f>
        <v>#REF!</v>
      </c>
    </row>
    <row r="24" spans="1:14" s="5" customFormat="1" ht="28.5">
      <c r="A24" s="78" t="s">
        <v>23</v>
      </c>
      <c r="B24" s="79" t="e">
        <f aca="true" t="shared" si="9" ref="B24:N24">B16/B14</f>
        <v>#REF!</v>
      </c>
      <c r="C24" s="79" t="e">
        <f t="shared" si="9"/>
        <v>#REF!</v>
      </c>
      <c r="D24" s="79" t="e">
        <f t="shared" si="9"/>
        <v>#REF!</v>
      </c>
      <c r="E24" s="79" t="e">
        <f t="shared" si="9"/>
        <v>#REF!</v>
      </c>
      <c r="F24" s="79" t="e">
        <f t="shared" si="9"/>
        <v>#REF!</v>
      </c>
      <c r="G24" s="79" t="e">
        <f t="shared" si="9"/>
        <v>#REF!</v>
      </c>
      <c r="H24" s="79" t="e">
        <f t="shared" si="9"/>
        <v>#REF!</v>
      </c>
      <c r="I24" s="79" t="e">
        <f t="shared" si="9"/>
        <v>#REF!</v>
      </c>
      <c r="J24" s="79" t="e">
        <f t="shared" si="9"/>
        <v>#REF!</v>
      </c>
      <c r="K24" s="79" t="e">
        <f t="shared" si="9"/>
        <v>#REF!</v>
      </c>
      <c r="L24" s="79" t="e">
        <f t="shared" si="9"/>
        <v>#REF!</v>
      </c>
      <c r="M24" s="110" t="e">
        <f t="shared" si="9"/>
        <v>#REF!</v>
      </c>
      <c r="N24" s="111" t="e">
        <f t="shared" si="9"/>
        <v>#REF!</v>
      </c>
    </row>
    <row r="25" spans="1:14" s="1" customFormat="1" ht="18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22"/>
      <c r="M25" s="22"/>
      <c r="N25" s="22"/>
    </row>
    <row r="26" spans="5:14" s="5" customFormat="1" ht="14.25">
      <c r="E26" s="13"/>
      <c r="F26" s="13"/>
      <c r="N26" s="89" t="s">
        <v>14</v>
      </c>
    </row>
    <row r="27" spans="1:14" s="5" customFormat="1" ht="31.5">
      <c r="A27" s="80" t="s">
        <v>24</v>
      </c>
      <c r="B27" s="81" t="e">
        <f>SUM(B30,B31)</f>
        <v>#REF!</v>
      </c>
      <c r="C27" s="82" t="e">
        <f aca="true" t="shared" si="10" ref="C27:N27">C30+C31</f>
        <v>#REF!</v>
      </c>
      <c r="D27" s="60" t="e">
        <f t="shared" si="10"/>
        <v>#REF!</v>
      </c>
      <c r="E27" s="60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61" t="e">
        <f t="shared" si="10"/>
        <v>#REF!</v>
      </c>
      <c r="I27" s="61" t="e">
        <f t="shared" si="10"/>
        <v>#REF!</v>
      </c>
      <c r="J27" s="61" t="e">
        <f t="shared" si="10"/>
        <v>#REF!</v>
      </c>
      <c r="K27" s="61" t="e">
        <f t="shared" si="10"/>
        <v>#REF!</v>
      </c>
      <c r="L27" s="61" t="e">
        <f t="shared" si="10"/>
        <v>#REF!</v>
      </c>
      <c r="M27" s="93" t="e">
        <f t="shared" si="10"/>
        <v>#REF!</v>
      </c>
      <c r="N27" s="112" t="e">
        <f t="shared" si="10"/>
        <v>#REF!</v>
      </c>
    </row>
    <row r="28" spans="1:14" s="5" customFormat="1" ht="14.25">
      <c r="A28" s="73" t="s">
        <v>25</v>
      </c>
      <c r="B28" s="84"/>
      <c r="C28" s="85"/>
      <c r="D28" s="85"/>
      <c r="E28" s="85"/>
      <c r="F28" s="85"/>
      <c r="G28" s="85"/>
      <c r="H28" s="85">
        <v>1500</v>
      </c>
      <c r="I28" s="113"/>
      <c r="J28" s="85"/>
      <c r="K28" s="85"/>
      <c r="L28" s="85"/>
      <c r="M28" s="114"/>
      <c r="N28" s="115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97"/>
    </row>
    <row r="30" spans="1:14" s="5" customFormat="1" ht="14.25">
      <c r="A30" s="11" t="s">
        <v>26</v>
      </c>
      <c r="B30" s="76" t="e">
        <f>#REF!</f>
        <v>#REF!</v>
      </c>
      <c r="C30" s="76" t="e">
        <f>#REF!</f>
        <v>#REF!</v>
      </c>
      <c r="D30" s="76" t="e">
        <f>#REF!</f>
        <v>#REF!</v>
      </c>
      <c r="E30" s="76" t="e">
        <f>#REF!</f>
        <v>#REF!</v>
      </c>
      <c r="F30" s="76" t="e">
        <f>#REF!</f>
        <v>#REF!</v>
      </c>
      <c r="G30" s="76" t="e">
        <f>#REF!</f>
        <v>#REF!</v>
      </c>
      <c r="H30" s="76" t="e">
        <f>#REF!</f>
        <v>#REF!</v>
      </c>
      <c r="I30" s="76" t="e">
        <f>#REF!</f>
        <v>#REF!</v>
      </c>
      <c r="J30" s="76" t="e">
        <f>#REF!</f>
        <v>#REF!</v>
      </c>
      <c r="K30" s="76" t="e">
        <f>#REF!</f>
        <v>#REF!</v>
      </c>
      <c r="L30" s="76" t="e">
        <f>#REF!</f>
        <v>#REF!</v>
      </c>
      <c r="M30" s="106" t="e">
        <f>#REF!</f>
        <v>#REF!</v>
      </c>
      <c r="N30" s="107" t="e">
        <f>#REF!</f>
        <v>#REF!</v>
      </c>
    </row>
    <row r="31" spans="1:14" s="5" customFormat="1" ht="15">
      <c r="A31" s="16" t="s">
        <v>27</v>
      </c>
      <c r="B31" s="76" t="e">
        <f>#REF!</f>
        <v>#REF!</v>
      </c>
      <c r="C31" s="76" t="e">
        <f>#REF!</f>
        <v>#REF!</v>
      </c>
      <c r="D31" s="76" t="e">
        <f>#REF!</f>
        <v>#REF!</v>
      </c>
      <c r="E31" s="76" t="e">
        <f>#REF!</f>
        <v>#REF!</v>
      </c>
      <c r="F31" s="76" t="e">
        <f>#REF!</f>
        <v>#REF!</v>
      </c>
      <c r="G31" s="76" t="e">
        <f>#REF!</f>
        <v>#REF!</v>
      </c>
      <c r="H31" s="76" t="e">
        <f>#REF!</f>
        <v>#REF!</v>
      </c>
      <c r="I31" s="76" t="e">
        <f>#REF!</f>
        <v>#REF!</v>
      </c>
      <c r="J31" s="76" t="e">
        <f>#REF!</f>
        <v>#REF!</v>
      </c>
      <c r="K31" s="76" t="e">
        <f>#REF!</f>
        <v>#REF!</v>
      </c>
      <c r="L31" s="76" t="e">
        <f>#REF!</f>
        <v>#REF!</v>
      </c>
      <c r="M31" s="106" t="e">
        <f>#REF!</f>
        <v>#REF!</v>
      </c>
      <c r="N31" s="107" t="e">
        <f>#REF!</f>
        <v>#REF!</v>
      </c>
    </row>
    <row r="32" spans="1:14" s="5" customFormat="1" ht="15">
      <c r="A32" s="10" t="s">
        <v>12</v>
      </c>
      <c r="B32" s="8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97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97" t="e">
        <f>#REF!</f>
        <v>#REF!</v>
      </c>
    </row>
    <row r="34" spans="1:14" s="5" customFormat="1" ht="28.5">
      <c r="A34" s="67" t="s">
        <v>29</v>
      </c>
      <c r="B34" s="87" t="e">
        <f>#REF!</f>
        <v>#REF!</v>
      </c>
      <c r="C34" s="87" t="e">
        <f>#REF!</f>
        <v>#REF!</v>
      </c>
      <c r="D34" s="87" t="e">
        <f>#REF!</f>
        <v>#REF!</v>
      </c>
      <c r="E34" s="87" t="e">
        <f>#REF!</f>
        <v>#REF!</v>
      </c>
      <c r="F34" s="87" t="e">
        <f>#REF!</f>
        <v>#REF!</v>
      </c>
      <c r="G34" s="87" t="e">
        <f>#REF!</f>
        <v>#REF!</v>
      </c>
      <c r="H34" s="87" t="e">
        <f>#REF!</f>
        <v>#REF!</v>
      </c>
      <c r="I34" s="87" t="e">
        <f>#REF!</f>
        <v>#REF!</v>
      </c>
      <c r="J34" s="87" t="e">
        <f>#REF!</f>
        <v>#REF!</v>
      </c>
      <c r="K34" s="87" t="e">
        <f>#REF!</f>
        <v>#REF!</v>
      </c>
      <c r="L34" s="87" t="e">
        <f>#REF!</f>
        <v>#REF!</v>
      </c>
      <c r="M34" s="100" t="e">
        <f>#REF!</f>
        <v>#REF!</v>
      </c>
      <c r="N34" s="101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3" t="s">
        <v>30</v>
      </c>
      <c r="B36" s="88"/>
      <c r="C36" s="88"/>
      <c r="D36" s="88"/>
      <c r="E36" s="88"/>
      <c r="F36" s="88"/>
      <c r="G36" s="88"/>
      <c r="H36" s="88"/>
      <c r="I36" s="88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2" t="s">
        <v>32</v>
      </c>
      <c r="B68" s="142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4" t="s">
        <v>45</v>
      </c>
      <c r="B69" s="144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4" t="s">
        <v>46</v>
      </c>
      <c r="B70" s="144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4" t="s">
        <v>47</v>
      </c>
      <c r="B71" s="144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4" t="s">
        <v>48</v>
      </c>
      <c r="B72" s="144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4" t="s">
        <v>49</v>
      </c>
      <c r="B73" s="144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4" t="s">
        <v>50</v>
      </c>
      <c r="B74" s="144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4" t="s">
        <v>51</v>
      </c>
      <c r="B75" s="144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4" t="s">
        <v>52</v>
      </c>
      <c r="B76" s="144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4" t="s">
        <v>53</v>
      </c>
      <c r="B77" s="144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4" t="s">
        <v>54</v>
      </c>
      <c r="B78" s="144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4" t="s">
        <v>55</v>
      </c>
      <c r="B79" s="144"/>
      <c r="C79" s="144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4" t="s">
        <v>56</v>
      </c>
      <c r="B80" s="144"/>
      <c r="C80" s="144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4" t="s">
        <v>57</v>
      </c>
      <c r="B81" s="144"/>
      <c r="C81" s="144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4" t="s">
        <v>58</v>
      </c>
      <c r="B82" s="144"/>
      <c r="C82" s="144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4" t="s">
        <v>59</v>
      </c>
      <c r="B83" s="144"/>
      <c r="C83" s="144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4" t="s">
        <v>60</v>
      </c>
      <c r="B84" s="144"/>
      <c r="C84" s="144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4" t="s">
        <v>61</v>
      </c>
      <c r="B85" s="144"/>
      <c r="C85" s="144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3" t="s">
        <v>62</v>
      </c>
      <c r="B86" s="143"/>
      <c r="C86" s="143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3" t="s">
        <v>63</v>
      </c>
      <c r="B87" s="143"/>
      <c r="C87" s="143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3" t="s">
        <v>64</v>
      </c>
      <c r="B88" s="143"/>
      <c r="C88" s="143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3" t="s">
        <v>65</v>
      </c>
      <c r="B89" s="143"/>
      <c r="C89" s="143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1"/>
      <c r="B90" s="141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2" t="s">
        <v>67</v>
      </c>
      <c r="B92" s="142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3" t="s">
        <v>68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80" zoomScaleNormal="75" zoomScaleSheetLayoutView="80" zoomScalePageLayoutView="0" workbookViewId="0" topLeftCell="A1">
      <selection activeCell="E54" sqref="E54"/>
    </sheetView>
  </sheetViews>
  <sheetFormatPr defaultColWidth="9.140625" defaultRowHeight="12.75"/>
  <cols>
    <col min="1" max="1" width="63.28125" style="1" customWidth="1"/>
    <col min="2" max="2" width="16.140625" style="1" customWidth="1"/>
    <col min="3" max="3" width="11.421875" style="1" bestFit="1" customWidth="1"/>
    <col min="4" max="4" width="17.7109375" style="1" customWidth="1"/>
    <col min="5" max="5" width="16.140625" style="1" customWidth="1"/>
    <col min="6" max="6" width="11.421875" style="1" bestFit="1" customWidth="1"/>
    <col min="7" max="7" width="13.57421875" style="1" customWidth="1"/>
    <col min="8" max="8" width="13.00390625" style="1" customWidth="1"/>
    <col min="9" max="9" width="14.7109375" style="1" customWidth="1"/>
    <col min="10" max="10" width="15.8515625" style="1" customWidth="1"/>
    <col min="11" max="11" width="14.140625" style="1" bestFit="1" customWidth="1"/>
    <col min="12" max="13" width="13.28125" style="1" bestFit="1" customWidth="1"/>
    <col min="14" max="14" width="12.57421875" style="1" bestFit="1" customWidth="1"/>
    <col min="15" max="16384" width="9.140625" style="1" customWidth="1"/>
  </cols>
  <sheetData>
    <row r="1" spans="2:11" ht="45.75" customHeight="1">
      <c r="B1" s="147" t="s">
        <v>91</v>
      </c>
      <c r="C1" s="147"/>
      <c r="D1" s="147"/>
      <c r="E1" s="147"/>
      <c r="F1" s="147"/>
      <c r="G1" s="147"/>
      <c r="H1" s="147"/>
      <c r="I1" s="4"/>
      <c r="J1" s="4"/>
      <c r="K1" s="4"/>
    </row>
    <row r="2" spans="1:14" ht="28.5" customHeight="1" thickBot="1">
      <c r="A2" s="35"/>
      <c r="N2" s="36" t="s">
        <v>92</v>
      </c>
    </row>
    <row r="3" spans="1:14" s="128" customFormat="1" ht="63" customHeight="1" thickBot="1">
      <c r="A3" s="124" t="s">
        <v>69</v>
      </c>
      <c r="B3" s="125" t="s">
        <v>94</v>
      </c>
      <c r="C3" s="126" t="s">
        <v>77</v>
      </c>
      <c r="D3" s="126" t="s">
        <v>78</v>
      </c>
      <c r="E3" s="126" t="s">
        <v>79</v>
      </c>
      <c r="F3" s="126" t="s">
        <v>80</v>
      </c>
      <c r="G3" s="126" t="s">
        <v>81</v>
      </c>
      <c r="H3" s="126" t="s">
        <v>82</v>
      </c>
      <c r="I3" s="126" t="s">
        <v>83</v>
      </c>
      <c r="J3" s="126" t="s">
        <v>84</v>
      </c>
      <c r="K3" s="126" t="s">
        <v>85</v>
      </c>
      <c r="L3" s="126" t="s">
        <v>86</v>
      </c>
      <c r="M3" s="126" t="s">
        <v>87</v>
      </c>
      <c r="N3" s="127" t="s">
        <v>88</v>
      </c>
    </row>
    <row r="4" spans="1:14" s="5" customFormat="1" ht="37.5" customHeight="1">
      <c r="A4" s="134" t="s">
        <v>70</v>
      </c>
      <c r="B4" s="135">
        <v>96732.53</v>
      </c>
      <c r="C4" s="136">
        <v>10311.650000000001</v>
      </c>
      <c r="D4" s="136">
        <v>13531.34</v>
      </c>
      <c r="E4" s="136">
        <v>12572.42</v>
      </c>
      <c r="F4" s="136">
        <v>4766.04</v>
      </c>
      <c r="G4" s="136">
        <v>2464.45</v>
      </c>
      <c r="H4" s="136">
        <v>3135.46</v>
      </c>
      <c r="I4" s="136">
        <v>3709.1800000000003</v>
      </c>
      <c r="J4" s="136">
        <v>13786.22</v>
      </c>
      <c r="K4" s="136">
        <v>3665.47</v>
      </c>
      <c r="L4" s="136">
        <v>3956.59</v>
      </c>
      <c r="M4" s="136">
        <v>11145.8</v>
      </c>
      <c r="N4" s="137">
        <v>13687.91</v>
      </c>
    </row>
    <row r="5" spans="1:14" s="5" customFormat="1" ht="23.25" customHeight="1">
      <c r="A5" s="131" t="s">
        <v>71</v>
      </c>
      <c r="B5" s="116"/>
      <c r="C5" s="13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22"/>
    </row>
    <row r="6" spans="1:14" s="5" customFormat="1" ht="23.25" customHeight="1">
      <c r="A6" s="40" t="s">
        <v>72</v>
      </c>
      <c r="B6" s="117">
        <v>77140.77</v>
      </c>
      <c r="C6" s="117">
        <v>8638.36</v>
      </c>
      <c r="D6" s="117">
        <v>10803.92</v>
      </c>
      <c r="E6" s="117">
        <v>11780.78</v>
      </c>
      <c r="F6" s="117">
        <v>1439.04</v>
      </c>
      <c r="G6" s="117">
        <v>1561.23</v>
      </c>
      <c r="H6" s="117">
        <v>1607.76</v>
      </c>
      <c r="I6" s="117">
        <v>1784.69</v>
      </c>
      <c r="J6" s="117">
        <v>12559.9</v>
      </c>
      <c r="K6" s="117">
        <v>2466.22</v>
      </c>
      <c r="L6" s="117">
        <v>1539.25</v>
      </c>
      <c r="M6" s="117">
        <v>10482.25</v>
      </c>
      <c r="N6" s="123">
        <v>12477.369999999999</v>
      </c>
    </row>
    <row r="7" spans="1:14" s="5" customFormat="1" ht="21" customHeight="1" thickBot="1">
      <c r="A7" s="138" t="s">
        <v>73</v>
      </c>
      <c r="B7" s="133">
        <v>19591.76</v>
      </c>
      <c r="C7" s="139">
        <v>1673.29</v>
      </c>
      <c r="D7" s="139">
        <v>2727.42</v>
      </c>
      <c r="E7" s="139">
        <v>791.64</v>
      </c>
      <c r="F7" s="139">
        <v>3327</v>
      </c>
      <c r="G7" s="139">
        <v>903.2199999999999</v>
      </c>
      <c r="H7" s="139">
        <v>1527.6999999999998</v>
      </c>
      <c r="I7" s="139">
        <v>1924.49</v>
      </c>
      <c r="J7" s="139">
        <v>1226.32</v>
      </c>
      <c r="K7" s="139">
        <v>1199.25</v>
      </c>
      <c r="L7" s="139">
        <v>2417.34</v>
      </c>
      <c r="M7" s="139">
        <v>663.5500000000001</v>
      </c>
      <c r="N7" s="140">
        <v>1210.54</v>
      </c>
    </row>
    <row r="8" spans="1:14" s="5" customFormat="1" ht="16.5" thickBot="1">
      <c r="A8" s="9" t="s">
        <v>74</v>
      </c>
      <c r="B8" s="42">
        <v>74327.15</v>
      </c>
      <c r="C8" s="118">
        <v>9564.9</v>
      </c>
      <c r="D8" s="118">
        <v>3090.17</v>
      </c>
      <c r="E8" s="118">
        <v>12018.57</v>
      </c>
      <c r="F8" s="118">
        <v>2951.14</v>
      </c>
      <c r="G8" s="118">
        <v>1404.1</v>
      </c>
      <c r="H8" s="118">
        <v>2671.3599999999997</v>
      </c>
      <c r="I8" s="118">
        <v>2952.3199999999997</v>
      </c>
      <c r="J8" s="118">
        <v>13062.849999999999</v>
      </c>
      <c r="K8" s="118">
        <v>1730.04</v>
      </c>
      <c r="L8" s="118">
        <v>2795.5699999999997</v>
      </c>
      <c r="M8" s="118">
        <v>9316.11</v>
      </c>
      <c r="N8" s="120">
        <v>12770.02</v>
      </c>
    </row>
    <row r="9" spans="1:14" s="5" customFormat="1" ht="15.75">
      <c r="A9" s="43" t="s">
        <v>71</v>
      </c>
      <c r="B9" s="4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22"/>
    </row>
    <row r="10" spans="1:14" s="5" customFormat="1" ht="20.25" customHeight="1">
      <c r="A10" s="45" t="s">
        <v>75</v>
      </c>
      <c r="B10" s="37">
        <v>62762.01</v>
      </c>
      <c r="C10" s="38">
        <v>8549.58</v>
      </c>
      <c r="D10" s="38">
        <v>1693.02</v>
      </c>
      <c r="E10" s="38">
        <v>11577.74</v>
      </c>
      <c r="F10" s="38">
        <v>1273.29</v>
      </c>
      <c r="G10" s="38">
        <v>1352.8</v>
      </c>
      <c r="H10" s="38">
        <v>1325.51</v>
      </c>
      <c r="I10" s="38">
        <v>1617.82</v>
      </c>
      <c r="J10" s="38">
        <v>12434.81</v>
      </c>
      <c r="K10" s="38">
        <v>727.16</v>
      </c>
      <c r="L10" s="38">
        <v>1331.11</v>
      </c>
      <c r="M10" s="38">
        <v>8758.77</v>
      </c>
      <c r="N10" s="39">
        <v>12120.4</v>
      </c>
    </row>
    <row r="11" spans="1:14" s="5" customFormat="1" ht="21" customHeight="1" thickBot="1">
      <c r="A11" s="46" t="s">
        <v>76</v>
      </c>
      <c r="B11" s="41">
        <v>11565.140000000001</v>
      </c>
      <c r="C11" s="38">
        <v>1015.32</v>
      </c>
      <c r="D11" s="38">
        <v>1397.15</v>
      </c>
      <c r="E11" s="38">
        <v>440.83</v>
      </c>
      <c r="F11" s="38">
        <v>1677.85</v>
      </c>
      <c r="G11" s="38">
        <v>51.3</v>
      </c>
      <c r="H11" s="38">
        <v>1345.85</v>
      </c>
      <c r="I11" s="38">
        <v>1334.5</v>
      </c>
      <c r="J11" s="38">
        <v>628.04</v>
      </c>
      <c r="K11" s="38">
        <v>1002.88</v>
      </c>
      <c r="L11" s="38">
        <v>1464.46</v>
      </c>
      <c r="M11" s="38">
        <v>557.34</v>
      </c>
      <c r="N11" s="39">
        <v>649.62</v>
      </c>
    </row>
    <row r="12" spans="1:14" s="5" customFormat="1" ht="16.5" thickBot="1">
      <c r="A12" s="47" t="s">
        <v>89</v>
      </c>
      <c r="B12" s="48">
        <v>22405.38</v>
      </c>
      <c r="C12" s="119">
        <v>746.75</v>
      </c>
      <c r="D12" s="119">
        <v>10441.17</v>
      </c>
      <c r="E12" s="119">
        <v>553.85</v>
      </c>
      <c r="F12" s="119">
        <v>1814.9</v>
      </c>
      <c r="G12" s="119">
        <v>1060.35</v>
      </c>
      <c r="H12" s="119">
        <v>464.1</v>
      </c>
      <c r="I12" s="119">
        <v>756.86</v>
      </c>
      <c r="J12" s="119">
        <v>723.37</v>
      </c>
      <c r="K12" s="119">
        <v>1935.4299999999998</v>
      </c>
      <c r="L12" s="119">
        <v>1161.02</v>
      </c>
      <c r="M12" s="119">
        <v>1829.69</v>
      </c>
      <c r="N12" s="121">
        <v>917.89</v>
      </c>
    </row>
    <row r="13" spans="1:14" s="5" customFormat="1" ht="15.75">
      <c r="A13" s="43" t="s">
        <v>71</v>
      </c>
      <c r="B13" s="4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22"/>
    </row>
    <row r="14" spans="1:14" s="5" customFormat="1" ht="19.5" customHeight="1">
      <c r="A14" s="45" t="s">
        <v>75</v>
      </c>
      <c r="B14" s="37">
        <v>14378.76</v>
      </c>
      <c r="C14" s="38">
        <v>88.78</v>
      </c>
      <c r="D14" s="38">
        <v>9110.9</v>
      </c>
      <c r="E14" s="38">
        <v>203.04</v>
      </c>
      <c r="F14" s="38">
        <v>165.75</v>
      </c>
      <c r="G14" s="38">
        <v>208.43</v>
      </c>
      <c r="H14" s="38">
        <v>282.25</v>
      </c>
      <c r="I14" s="38">
        <v>166.87</v>
      </c>
      <c r="J14" s="38">
        <v>125.09</v>
      </c>
      <c r="K14" s="38">
        <v>1739.06</v>
      </c>
      <c r="L14" s="38">
        <v>208.14</v>
      </c>
      <c r="M14" s="38">
        <v>1723.48</v>
      </c>
      <c r="N14" s="39">
        <v>356.97</v>
      </c>
    </row>
    <row r="15" spans="1:14" s="5" customFormat="1" ht="22.5" customHeight="1" thickBot="1">
      <c r="A15" s="49" t="s">
        <v>76</v>
      </c>
      <c r="B15" s="50">
        <v>8026.62</v>
      </c>
      <c r="C15" s="51">
        <v>657.97</v>
      </c>
      <c r="D15" s="51">
        <v>1330.27</v>
      </c>
      <c r="E15" s="51">
        <v>350.81</v>
      </c>
      <c r="F15" s="51">
        <v>1649.15</v>
      </c>
      <c r="G15" s="51">
        <v>851.92</v>
      </c>
      <c r="H15" s="51">
        <v>181.85</v>
      </c>
      <c r="I15" s="51">
        <v>589.99</v>
      </c>
      <c r="J15" s="51">
        <v>598.28</v>
      </c>
      <c r="K15" s="51">
        <v>196.37</v>
      </c>
      <c r="L15" s="51">
        <v>952.88</v>
      </c>
      <c r="M15" s="51">
        <v>106.21</v>
      </c>
      <c r="N15" s="52">
        <v>560.92</v>
      </c>
    </row>
    <row r="16" spans="1:14" s="5" customFormat="1" ht="15">
      <c r="A16" s="129" t="s">
        <v>95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ht="15">
      <c r="A17" s="130" t="s">
        <v>93</v>
      </c>
    </row>
    <row r="18" ht="18.75" customHeight="1">
      <c r="A18" s="130" t="s">
        <v>90</v>
      </c>
    </row>
    <row r="19" ht="12.75">
      <c r="A19" s="54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2022-03-14T13:36:23Z</cp:lastPrinted>
  <dcterms:created xsi:type="dcterms:W3CDTF">2015-04-24T09:04:58Z</dcterms:created>
  <dcterms:modified xsi:type="dcterms:W3CDTF">2022-03-14T13:36:26Z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