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1667042\Documents\Mihaela\BGC\2025\iunie 2025\pt.site iunie 2025\"/>
    </mc:Choice>
  </mc:AlternateContent>
  <bookViews>
    <workbookView xWindow="0" yWindow="0" windowWidth="23040" windowHeight="8040"/>
  </bookViews>
  <sheets>
    <sheet name="iunie 2025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[3]BoP!#REF!</definedName>
    <definedName name="________CPI98">'[4]REER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'[5]Annual Tables'!#REF!</definedName>
    <definedName name="________PAG2">[5]Index!#REF!</definedName>
    <definedName name="________PAG3">[5]Index!#REF!</definedName>
    <definedName name="________PAG4">[5]Index!#REF!</definedName>
    <definedName name="________PAG5">[5]Index!#REF!</definedName>
    <definedName name="________PAG6">[5]Index!#REF!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'[4]REER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[3]RES!#REF!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[6]INT_RATES_old!$A$1:$I$34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[7]EU2DBase!$C$1:$F$196</definedName>
    <definedName name="________UKR2">[7]EU2DBase!$G$1:$U$196</definedName>
    <definedName name="________UKR3">[7]EU2DBase!#REF!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[3]BoP!#REF!</definedName>
    <definedName name="_______CPI98">'[4]REER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'[5]Annual Tables'!#REF!</definedName>
    <definedName name="_______PAG2">[5]Index!#REF!</definedName>
    <definedName name="_______PAG3">[5]Index!#REF!</definedName>
    <definedName name="_______PAG4">[5]Index!#REF!</definedName>
    <definedName name="_______PAG5">[5]Index!#REF!</definedName>
    <definedName name="_______PAG6">[5]Index!#REF!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'[4]REER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[3]RES!#REF!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[6]INT_RATES_old!$A$1:$I$34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[7]EU2DBase!$C$1:$F$196</definedName>
    <definedName name="_______UKR2">[7]EU2DBase!$G$1:$U$196</definedName>
    <definedName name="_______UKR3">[7]EU2DBase!#REF!</definedName>
    <definedName name="_______WEO1">#REF!</definedName>
    <definedName name="_______WEO2">#REF!</definedName>
    <definedName name="______a47">[0]!___BOP2 [8]LINK!$A$1:$A$42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[3]BoP!#REF!</definedName>
    <definedName name="______CPI98">'[4]REER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'[5]Annual Tables'!#REF!</definedName>
    <definedName name="______PAG2">[5]Index!#REF!</definedName>
    <definedName name="______PAG3">[5]Index!#REF!</definedName>
    <definedName name="______PAG4">[5]Index!#REF!</definedName>
    <definedName name="______PAG5">[5]Index!#REF!</definedName>
    <definedName name="______PAG6">[5]Index!#REF!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'[4]REER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[3]RES!#REF!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[6]INT_RATES_old!$A$1:$I$34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[7]EU2DBase!$C$1:$F$196</definedName>
    <definedName name="______UKR2">[7]EU2DBase!$G$1:$U$196</definedName>
    <definedName name="______UKR3">[7]EU2DBase!#REF!</definedName>
    <definedName name="______WEO1">#REF!</definedName>
    <definedName name="______WEO2">#REF!</definedName>
    <definedName name="_____a47">[0]!___BOP2 [8]LINK!$A$1:$A$42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[3]BoP!#REF!</definedName>
    <definedName name="_____CPI98">'[4]REER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'[5]Annual Tables'!#REF!</definedName>
    <definedName name="_____PAG2">[5]Index!#REF!</definedName>
    <definedName name="_____PAG3">[5]Index!#REF!</definedName>
    <definedName name="_____PAG4">[5]Index!#REF!</definedName>
    <definedName name="_____PAG5">[5]Index!#REF!</definedName>
    <definedName name="_____PAG6">[5]Index!#REF!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'[4]REER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[3]RES!#REF!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[6]INT_RATES_old!$A$1:$I$34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[7]EU2DBase!$C$1:$F$196</definedName>
    <definedName name="_____UKR2">[7]EU2DBase!$G$1:$U$196</definedName>
    <definedName name="_____UKR3">[7]EU2DBase!#REF!</definedName>
    <definedName name="_____WEO1">#REF!</definedName>
    <definedName name="_____WEO2">#REF!</definedName>
    <definedName name="____a47">[0]!___BOP2 [8]LINK!$A$1:$A$42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[3]BoP!#REF!</definedName>
    <definedName name="____CPI98">'[4]REER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'[5]Annual Tables'!#REF!</definedName>
    <definedName name="____PAG2">[5]Index!#REF!</definedName>
    <definedName name="____PAG3">[5]Index!#REF!</definedName>
    <definedName name="____PAG4">[5]Index!#REF!</definedName>
    <definedName name="____PAG5">[5]Index!#REF!</definedName>
    <definedName name="____PAG6">[5]Index!#REF!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'[4]REER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[3]RES!#REF!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[6]INT_RATES_old!$A$1:$I$34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[7]EU2DBase!$C$1:$F$196</definedName>
    <definedName name="____UKR2">[7]EU2DBase!$G$1:$U$196</definedName>
    <definedName name="____UKR3">[7]EU2DBase!#REF!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[3]BoP!#REF!</definedName>
    <definedName name="___CPI98">'[4]REER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'[5]Annual Tables'!#REF!</definedName>
    <definedName name="___PAG2">[5]Index!#REF!</definedName>
    <definedName name="___PAG3">[5]Index!#REF!</definedName>
    <definedName name="___PAG4">[5]Index!#REF!</definedName>
    <definedName name="___PAG5">[5]Index!#REF!</definedName>
    <definedName name="___PAG6">[5]Index!#REF!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'[4]REER Forecast'!#REF!</definedName>
    <definedName name="___prt1">#REF!</definedName>
    <definedName name="___prt2">#REF!</definedName>
    <definedName name="___rep1">#REF!</definedName>
    <definedName name="___rep2">#REF!</definedName>
    <definedName name="___RES2">[3]RES!#REF!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[6]INT_RATES_old!$A$1:$I$34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[7]EU2DBase!$C$1:$F$196</definedName>
    <definedName name="___UKR2">[7]EU2DBase!$G$1:$U$196</definedName>
    <definedName name="___UKR3">[9]EU2DBase!#REF!</definedName>
    <definedName name="___WEO1">#REF!</definedName>
    <definedName name="___WEO2">#REF!</definedName>
    <definedName name="__0absorc">[10]Programa!#REF!</definedName>
    <definedName name="__0c">[10]Programa!#REF!</definedName>
    <definedName name="__123Graph_ADEFINITION">[11]NBM!#REF!</definedName>
    <definedName name="__123Graph_ADEFINITION2">[11]NBM!#REF!</definedName>
    <definedName name="__123Graph_BDEFINITION">[11]NBM!#REF!</definedName>
    <definedName name="__123Graph_BDEFINITION2">[11]NBM!#REF!</definedName>
    <definedName name="__123Graph_BFITB2">[12]FITB_all!#REF!</definedName>
    <definedName name="__123Graph_BFITB3">[12]FITB_all!#REF!</definedName>
    <definedName name="__123Graph_BGDP">'[13]Quarterly Program'!#REF!</definedName>
    <definedName name="__123Graph_BMONEY">'[13]Quarterly Program'!#REF!</definedName>
    <definedName name="__123Graph_BTBILL2">[12]FITB_all!#REF!</definedName>
    <definedName name="__123Graph_CDEFINITION2">[14]NBM!#REF!</definedName>
    <definedName name="__123Graph_DDEFINITION2">[14]NBM!#REF!</definedName>
    <definedName name="__a47">___BOP2 [8]LINK!$A$1:$A$42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[3]BoP!#REF!</definedName>
    <definedName name="__CPI98">'[4]REER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'[5]Annual Tables'!#REF!</definedName>
    <definedName name="__PAG2">[5]Index!#REF!</definedName>
    <definedName name="__PAG3">[5]Index!#REF!</definedName>
    <definedName name="__PAG4">[5]Index!#REF!</definedName>
    <definedName name="__PAG5">[5]Index!#REF!</definedName>
    <definedName name="__PAG6">[5]Index!#REF!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'[4]REER Forecast'!#REF!</definedName>
    <definedName name="__prt1">#REF!</definedName>
    <definedName name="__prt2">#REF!</definedName>
    <definedName name="__rep1">#REF!</definedName>
    <definedName name="__rep2">#REF!</definedName>
    <definedName name="__RES2">[3]RES!#REF!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[6]INT_RATES_old!$A$1:$I$34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[9]EU2DBase!$C$1:$F$196</definedName>
    <definedName name="__UKR2">[9]EU2DBase!$G$1:$U$196</definedName>
    <definedName name="__UKR3">[9]EU2DBase!#REF!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[8]LINK!$A$1:$A$42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[3]BoP!#REF!</definedName>
    <definedName name="_C">#REF!</definedName>
    <definedName name="_C_14">#REF!</definedName>
    <definedName name="_C_25">#REF!</definedName>
    <definedName name="_CPI98">'[4]REER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[15]Assumptions!#REF!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[15]Assumptions!#REF!</definedName>
    <definedName name="_Macros_Import_.qbop">_Macros_Import_.qbop</definedName>
    <definedName name="_Macros_Import__qbop">_Macros_Import__qbop</definedName>
    <definedName name="_MTS2">'[5]Annual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[5]Index!#REF!</definedName>
    <definedName name="_PAG3">[5]Index!#REF!</definedName>
    <definedName name="_PAG4">[5]Index!#REF!</definedName>
    <definedName name="_PAG5">[5]Index!#REF!</definedName>
    <definedName name="_PAG6">[5]Index!#REF!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'[4]REER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[3]RES!#REF!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[6]INT_RATES_old!$A$1:$I$34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[9]EU2DBase!$C$1:$F$196</definedName>
    <definedName name="_UKR2">[9]EU2DBase!$G$1:$U$196</definedName>
    <definedName name="_UKR3">[7]EU2DBase!#REF!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[8]LINK!$A$1:$A$42</definedName>
    <definedName name="a_11">___BOP2 [8]LINK!$A$1:$A$42</definedName>
    <definedName name="a_14">#REF!</definedName>
    <definedName name="a_15">___BOP2 [8]LINK!$A$1:$A$42</definedName>
    <definedName name="a_17">___BOP2 [8]LINK!$A$1:$A$42</definedName>
    <definedName name="a_2">#REF!</definedName>
    <definedName name="a_20">___BOP2 [8]LINK!$A$1:$A$42</definedName>
    <definedName name="a_22">___BOP2 [8]LINK!$A$1:$A$42</definedName>
    <definedName name="a_24">___BOP2 [8]LINK!$A$1:$A$42</definedName>
    <definedName name="a_25">#REF!</definedName>
    <definedName name="a_28">___BOP2 [8]LINK!$A$1:$A$42</definedName>
    <definedName name="a_37">___BOP2 [8]LINK!$A$1:$A$42</definedName>
    <definedName name="a_38">___BOP2 [8]LINK!$A$1:$A$42</definedName>
    <definedName name="a_46">___BOP2 [8]LINK!$A$1:$A$42</definedName>
    <definedName name="a_47">___BOP2 [8]LINK!$A$1:$A$42</definedName>
    <definedName name="a_49">___BOP2 [8]LINK!$A$1:$A$42</definedName>
    <definedName name="a_54">___BOP2 [8]LINK!$A$1:$A$42</definedName>
    <definedName name="a_55">___BOP2 [8]LINK!$A$1:$A$42</definedName>
    <definedName name="a_56">___BOP2 [8]LINK!$A$1:$A$42</definedName>
    <definedName name="a_57">___BOP2 [8]LINK!$A$1:$A$42</definedName>
    <definedName name="a_61">___BOP2 [8]LINK!$A$1:$A$42</definedName>
    <definedName name="a_64">___BOP2 [8]LINK!$A$1:$A$42</definedName>
    <definedName name="a_65">___BOP2 [8]LINK!$A$1:$A$42</definedName>
    <definedName name="a_66">___BOP2 [8]LINK!$A$1:$A$42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[16]Montabs!$B$88:$CO$425</definedName>
    <definedName name="ALTBCA">#REF!</definedName>
    <definedName name="amort">#REF!</definedName>
    <definedName name="Amorti">#REF!</definedName>
    <definedName name="AMPO5">"Gráfico 8"</definedName>
    <definedName name="amsei">'[17]BFtab10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[18]WEO!#REF!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[6]BNKLOANS_old!$A$1:$F$40</definedName>
    <definedName name="BASDAT">'[5]Annual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'[19]WEO LINK'!#REF!</definedName>
    <definedName name="BCA_11">'[20]WEO LINK'!#REF!</definedName>
    <definedName name="BCA_14">#REF!</definedName>
    <definedName name="BCA_2">NA()</definedName>
    <definedName name="BCA_20">'[19]WEO LINK'!#REF!</definedName>
    <definedName name="BCA_25">#REF!</definedName>
    <definedName name="BCA_28">'[19]WEO LINK'!#REF!</definedName>
    <definedName name="BCA_66">'[20]WEO LINK'!#REF!</definedName>
    <definedName name="BCA_GDP">NA()</definedName>
    <definedName name="BCA_NGDP">[21]Q6!$E$11:$AH$11</definedName>
    <definedName name="BDEAC">#REF!</definedName>
    <definedName name="BE">'[19]WEO LINK'!#REF!</definedName>
    <definedName name="BE_11">'[20]WEO LINK'!#REF!</definedName>
    <definedName name="BE_14">NA()</definedName>
    <definedName name="BE_2">NA()</definedName>
    <definedName name="BE_20">'[19]WEO LINK'!#REF!</definedName>
    <definedName name="BE_25">NA()</definedName>
    <definedName name="BE_28">'[19]WEO LINK'!#REF!</definedName>
    <definedName name="BE_66">'[20]WEO LINK'!#REF!</definedName>
    <definedName name="BEA">#REF!</definedName>
    <definedName name="BEAI">'[19]WEO LINK'!#REF!</definedName>
    <definedName name="BEAI_11">'[20]WEO LINK'!#REF!</definedName>
    <definedName name="BEAI_14">NA()</definedName>
    <definedName name="BEAI_2">NA()</definedName>
    <definedName name="BEAI_20">'[19]WEO LINK'!#REF!</definedName>
    <definedName name="BEAI_25">NA()</definedName>
    <definedName name="BEAI_28">'[19]WEO LINK'!#REF!</definedName>
    <definedName name="BEAI_66">'[20]WEO LINK'!#REF!</definedName>
    <definedName name="BEAIB">'[19]WEO LINK'!#REF!</definedName>
    <definedName name="BEAIB_11">'[20]WEO LINK'!#REF!</definedName>
    <definedName name="BEAIB_14">NA()</definedName>
    <definedName name="BEAIB_2">NA()</definedName>
    <definedName name="BEAIB_20">'[19]WEO LINK'!#REF!</definedName>
    <definedName name="BEAIB_25">NA()</definedName>
    <definedName name="BEAIB_28">'[19]WEO LINK'!#REF!</definedName>
    <definedName name="BEAIB_66">'[20]WEO LINK'!#REF!</definedName>
    <definedName name="BEAIG">'[19]WEO LINK'!#REF!</definedName>
    <definedName name="BEAIG_11">'[20]WEO LINK'!#REF!</definedName>
    <definedName name="BEAIG_14">NA()</definedName>
    <definedName name="BEAIG_2">NA()</definedName>
    <definedName name="BEAIG_20">'[19]WEO LINK'!#REF!</definedName>
    <definedName name="BEAIG_25">NA()</definedName>
    <definedName name="BEAIG_28">'[19]WEO LINK'!#REF!</definedName>
    <definedName name="BEAIG_66">'[20]WEO LINK'!#REF!</definedName>
    <definedName name="BEAP">'[19]WEO LINK'!#REF!</definedName>
    <definedName name="BEAP_11">'[20]WEO LINK'!#REF!</definedName>
    <definedName name="BEAP_14">NA()</definedName>
    <definedName name="BEAP_2">NA()</definedName>
    <definedName name="BEAP_20">'[19]WEO LINK'!#REF!</definedName>
    <definedName name="BEAP_25">NA()</definedName>
    <definedName name="BEAP_28">'[19]WEO LINK'!#REF!</definedName>
    <definedName name="BEAP_66">'[20]WEO LINK'!#REF!</definedName>
    <definedName name="BEAPB">'[19]WEO LINK'!#REF!</definedName>
    <definedName name="BEAPB_11">'[20]WEO LINK'!#REF!</definedName>
    <definedName name="BEAPB_14">NA()</definedName>
    <definedName name="BEAPB_2">NA()</definedName>
    <definedName name="BEAPB_20">'[19]WEO LINK'!#REF!</definedName>
    <definedName name="BEAPB_25">NA()</definedName>
    <definedName name="BEAPB_28">'[19]WEO LINK'!#REF!</definedName>
    <definedName name="BEAPB_66">'[20]WEO LINK'!#REF!</definedName>
    <definedName name="BEAPG">'[19]WEO LINK'!#REF!</definedName>
    <definedName name="BEAPG_11">'[20]WEO LINK'!#REF!</definedName>
    <definedName name="BEAPG_14">NA()</definedName>
    <definedName name="BEAPG_2">NA()</definedName>
    <definedName name="BEAPG_20">'[19]WEO LINK'!#REF!</definedName>
    <definedName name="BEAPG_25">NA()</definedName>
    <definedName name="BEAPG_28">'[19]WEO LINK'!#REF!</definedName>
    <definedName name="BEAPG_66">'[20]WEO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'[19]WEO LINK'!#REF!</definedName>
    <definedName name="BERI_11">'[20]WEO LINK'!#REF!</definedName>
    <definedName name="BERI_14">NA()</definedName>
    <definedName name="BERI_2">NA()</definedName>
    <definedName name="BERI_20">'[19]WEO LINK'!#REF!</definedName>
    <definedName name="BERI_25">NA()</definedName>
    <definedName name="BERI_28">'[19]WEO LINK'!#REF!</definedName>
    <definedName name="BERI_66">'[20]WEO LINK'!#REF!</definedName>
    <definedName name="BERIB">'[19]WEO LINK'!#REF!</definedName>
    <definedName name="BERIB_11">'[20]WEO LINK'!#REF!</definedName>
    <definedName name="BERIB_14">NA()</definedName>
    <definedName name="BERIB_2">NA()</definedName>
    <definedName name="BERIB_20">'[19]WEO LINK'!#REF!</definedName>
    <definedName name="BERIB_25">NA()</definedName>
    <definedName name="BERIB_28">'[19]WEO LINK'!#REF!</definedName>
    <definedName name="BERIB_66">'[20]WEO LINK'!#REF!</definedName>
    <definedName name="BERIG">'[19]WEO LINK'!#REF!</definedName>
    <definedName name="BERIG_11">'[20]WEO LINK'!#REF!</definedName>
    <definedName name="BERIG_14">NA()</definedName>
    <definedName name="BERIG_2">NA()</definedName>
    <definedName name="BERIG_20">'[19]WEO LINK'!#REF!</definedName>
    <definedName name="BERIG_25">NA()</definedName>
    <definedName name="BERIG_28">'[19]WEO LINK'!#REF!</definedName>
    <definedName name="BERIG_66">'[20]WEO LINK'!#REF!</definedName>
    <definedName name="BERP">'[19]WEO LINK'!#REF!</definedName>
    <definedName name="BERP_11">'[20]WEO LINK'!#REF!</definedName>
    <definedName name="BERP_14">NA()</definedName>
    <definedName name="BERP_2">NA()</definedName>
    <definedName name="BERP_20">'[19]WEO LINK'!#REF!</definedName>
    <definedName name="BERP_25">NA()</definedName>
    <definedName name="BERP_28">'[19]WEO LINK'!#REF!</definedName>
    <definedName name="BERP_66">'[20]WEO LINK'!#REF!</definedName>
    <definedName name="BERPB">'[19]WEO LINK'!#REF!</definedName>
    <definedName name="BERPB_11">'[20]WEO LINK'!#REF!</definedName>
    <definedName name="BERPB_14">NA()</definedName>
    <definedName name="BERPB_2">NA()</definedName>
    <definedName name="BERPB_20">'[19]WEO LINK'!#REF!</definedName>
    <definedName name="BERPB_25">NA()</definedName>
    <definedName name="BERPB_28">'[19]WEO LINK'!#REF!</definedName>
    <definedName name="BERPB_66">'[20]WEO LINK'!#REF!</definedName>
    <definedName name="BERPG">'[19]WEO LINK'!#REF!</definedName>
    <definedName name="BERPG_11">'[20]WEO LINK'!#REF!</definedName>
    <definedName name="BERPG_14">NA()</definedName>
    <definedName name="BERPG_2">NA()</definedName>
    <definedName name="BERPG_20">'[19]WEO LINK'!#REF!</definedName>
    <definedName name="BERPG_25">NA()</definedName>
    <definedName name="BERPG_28">'[19]WEO LINK'!#REF!</definedName>
    <definedName name="BERPG_66">'[20]WEO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'[19]WEO LINK'!#REF!</definedName>
    <definedName name="BFD_11">'[20]WEO LINK'!#REF!</definedName>
    <definedName name="BFD_20">'[19]WEO LINK'!#REF!</definedName>
    <definedName name="BFD_28">'[19]WEO LINK'!#REF!</definedName>
    <definedName name="BFD_66">'[20]WEO LINK'!#REF!</definedName>
    <definedName name="BFDA">#REF!</definedName>
    <definedName name="BFDI">#REF!</definedName>
    <definedName name="bfdi_14">#REF!</definedName>
    <definedName name="bfdi_2">[22]FAfdi!$E$10:$BP$10</definedName>
    <definedName name="bfdi_25">#REF!</definedName>
    <definedName name="BFDIL">#REF!</definedName>
    <definedName name="BFDL">'[19]WEO LINK'!#REF!</definedName>
    <definedName name="BFDL_11">'[20]WEO LINK'!#REF!</definedName>
    <definedName name="BFDL_20">'[19]WEO LINK'!#REF!</definedName>
    <definedName name="BFDL_28">'[19]WEO LINK'!#REF!</definedName>
    <definedName name="BFDL_66">'[20]WEO LINK'!#REF!</definedName>
    <definedName name="BFL">NA()</definedName>
    <definedName name="BFL_D">'[19]WEO LINK'!#REF!</definedName>
    <definedName name="BFL_D_11">'[20]WEO LINK'!#REF!</definedName>
    <definedName name="BFL_D_14">NA()</definedName>
    <definedName name="BFL_D_2">NA()</definedName>
    <definedName name="BFL_D_20">'[19]WEO LINK'!#REF!</definedName>
    <definedName name="BFL_D_25">NA()</definedName>
    <definedName name="BFL_D_28">'[19]WEO LINK'!#REF!</definedName>
    <definedName name="BFL_D_66">'[20]WEO LINK'!#REF!</definedName>
    <definedName name="BFL_DF">'[19]WEO LINK'!#REF!</definedName>
    <definedName name="BFL_DF_11">'[20]WEO LINK'!#REF!</definedName>
    <definedName name="BFL_DF_14">NA()</definedName>
    <definedName name="BFL_DF_2">NA()</definedName>
    <definedName name="BFL_DF_20">'[19]WEO LINK'!#REF!</definedName>
    <definedName name="BFL_DF_25">NA()</definedName>
    <definedName name="BFL_DF_28">'[19]WEO LINK'!#REF!</definedName>
    <definedName name="BFL_DF_66">'[20]WEO LINK'!#REF!</definedName>
    <definedName name="BFLB">'[19]WEO LINK'!#REF!</definedName>
    <definedName name="BFLB_11">'[20]WEO LINK'!#REF!</definedName>
    <definedName name="BFLB_14">NA()</definedName>
    <definedName name="BFLB_2">NA()</definedName>
    <definedName name="BFLB_20">'[19]WEO LINK'!#REF!</definedName>
    <definedName name="BFLB_25">NA()</definedName>
    <definedName name="BFLB_28">'[19]WEO LINK'!#REF!</definedName>
    <definedName name="BFLB_66">'[20]WEO LINK'!#REF!</definedName>
    <definedName name="BFLB_D">'[19]WEO LINK'!#REF!</definedName>
    <definedName name="BFLB_D_11">'[20]WEO LINK'!#REF!</definedName>
    <definedName name="BFLB_D_14">NA()</definedName>
    <definedName name="BFLB_D_2">NA()</definedName>
    <definedName name="BFLB_D_20">'[19]WEO LINK'!#REF!</definedName>
    <definedName name="BFLB_D_25">NA()</definedName>
    <definedName name="BFLB_D_28">'[19]WEO LINK'!#REF!</definedName>
    <definedName name="BFLB_D_66">'[20]WEO LINK'!#REF!</definedName>
    <definedName name="BFLB_DF">'[19]WEO LINK'!#REF!</definedName>
    <definedName name="BFLB_DF_11">'[20]WEO LINK'!#REF!</definedName>
    <definedName name="BFLB_DF_14">NA()</definedName>
    <definedName name="BFLB_DF_2">NA()</definedName>
    <definedName name="BFLB_DF_20">'[19]WEO LINK'!#REF!</definedName>
    <definedName name="BFLB_DF_25">NA()</definedName>
    <definedName name="BFLB_DF_28">'[19]WEO LINK'!#REF!</definedName>
    <definedName name="BFLB_DF_66">'[20]WEO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'[19]WEO LINK'!#REF!</definedName>
    <definedName name="BFLG_11">'[20]WEO LINK'!#REF!</definedName>
    <definedName name="BFLG_14">NA()</definedName>
    <definedName name="BFLG_2">NA()</definedName>
    <definedName name="BFLG_20">'[19]WEO LINK'!#REF!</definedName>
    <definedName name="BFLG_25">NA()</definedName>
    <definedName name="BFLG_28">'[19]WEO LINK'!#REF!</definedName>
    <definedName name="BFLG_66">'[20]WEO LINK'!#REF!</definedName>
    <definedName name="BFLG_D">'[19]WEO LINK'!#REF!</definedName>
    <definedName name="BFLG_D_11">'[20]WEO LINK'!#REF!</definedName>
    <definedName name="BFLG_D_14">NA()</definedName>
    <definedName name="BFLG_D_2">NA()</definedName>
    <definedName name="BFLG_D_20">'[19]WEO LINK'!#REF!</definedName>
    <definedName name="BFLG_D_25">NA()</definedName>
    <definedName name="BFLG_D_28">'[19]WEO LINK'!#REF!</definedName>
    <definedName name="BFLG_D_66">'[20]WEO LINK'!#REF!</definedName>
    <definedName name="BFLG_DF">'[19]WEO LINK'!#REF!</definedName>
    <definedName name="BFLG_DF_11">'[20]WEO LINK'!#REF!</definedName>
    <definedName name="BFLG_DF_14">NA()</definedName>
    <definedName name="BFLG_DF_2">NA()</definedName>
    <definedName name="BFLG_DF_20">'[19]WEO LINK'!#REF!</definedName>
    <definedName name="BFLG_DF_25">NA()</definedName>
    <definedName name="BFLG_DF_28">'[19]WEO LINK'!#REF!</definedName>
    <definedName name="BFLG_DF_66">'[20]WEO LINK'!#REF!</definedName>
    <definedName name="BFO">#REF!</definedName>
    <definedName name="BFOA">'[19]WEO LINK'!#REF!</definedName>
    <definedName name="BFOA_11">'[20]WEO LINK'!#REF!</definedName>
    <definedName name="BFOA_20">'[19]WEO LINK'!#REF!</definedName>
    <definedName name="BFOA_28">'[19]WEO LINK'!#REF!</definedName>
    <definedName name="BFOA_66">'[20]WEO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'[19]WEO LINK'!#REF!</definedName>
    <definedName name="BFOL_L_11">'[20]WEO LINK'!#REF!</definedName>
    <definedName name="BFOL_L_20">'[19]WEO LINK'!#REF!</definedName>
    <definedName name="BFOL_L_28">'[19]WEO LINK'!#REF!</definedName>
    <definedName name="BFOL_L_66">'[20]WEO LINK'!#REF!</definedName>
    <definedName name="BFOL_O">#REF!</definedName>
    <definedName name="BFOL_S">'[19]WEO LINK'!#REF!</definedName>
    <definedName name="BFOL_S_11">'[20]WEO LINK'!#REF!</definedName>
    <definedName name="BFOL_S_20">'[19]WEO LINK'!#REF!</definedName>
    <definedName name="BFOL_S_28">'[19]WEO LINK'!#REF!</definedName>
    <definedName name="BFOL_S_66">'[20]WEO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'[19]WEO LINK'!#REF!</definedName>
    <definedName name="BFPA_11">'[20]WEO LINK'!#REF!</definedName>
    <definedName name="BFPA_20">'[19]WEO LINK'!#REF!</definedName>
    <definedName name="BFPA_28">'[19]WEO LINK'!#REF!</definedName>
    <definedName name="BFPA_66">'[20]WEO LINK'!#REF!</definedName>
    <definedName name="BFPAG">#REF!</definedName>
    <definedName name="BFPG">#REF!</definedName>
    <definedName name="BFPL">'[19]WEO LINK'!#REF!</definedName>
    <definedName name="BFPL_11">'[20]WEO LINK'!#REF!</definedName>
    <definedName name="BFPL_20">'[19]WEO LINK'!#REF!</definedName>
    <definedName name="BFPL_28">'[19]WEO LINK'!#REF!</definedName>
    <definedName name="BFPL_66">'[20]WEO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'[19]WEO LINK'!#REF!</definedName>
    <definedName name="BFPQ_11">'[20]WEO LINK'!#REF!</definedName>
    <definedName name="BFPQ_20">'[19]WEO LINK'!#REF!</definedName>
    <definedName name="BFPQ_28">'[19]WEO LINK'!#REF!</definedName>
    <definedName name="BFPQ_66">'[20]WEO LINK'!#REF!</definedName>
    <definedName name="BFRA">'[19]WEO LINK'!#REF!</definedName>
    <definedName name="BFRA_11">'[20]WEO LINK'!#REF!</definedName>
    <definedName name="BFRA_14">NA()</definedName>
    <definedName name="BFRA_2">NA()</definedName>
    <definedName name="BFRA_20">'[19]WEO LINK'!#REF!</definedName>
    <definedName name="BFRA_25">NA()</definedName>
    <definedName name="BFRA_28">'[19]WEO LINK'!#REF!</definedName>
    <definedName name="BFRA_66">'[20]WEO LINK'!#REF!</definedName>
    <definedName name="BFUND">'[19]WEO LINK'!#REF!</definedName>
    <definedName name="BFUND_11">'[20]WEO LINK'!#REF!</definedName>
    <definedName name="BFUND_20">'[19]WEO LINK'!#REF!</definedName>
    <definedName name="BFUND_28">'[19]WEO LINK'!#REF!</definedName>
    <definedName name="BFUND_66">'[20]WEO LINK'!#REF!</definedName>
    <definedName name="bgoods">[23]CAgds!$D$10:$BO$10</definedName>
    <definedName name="bgoods_11">[24]CAgds!$E$10:$BP$10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[23]CAinc!$D$10:$BO$10</definedName>
    <definedName name="binc_11">[24]CAinc!$E$10:$BP$10</definedName>
    <definedName name="BIP">#REF!</definedName>
    <definedName name="BK">'[19]WEO LINK'!#REF!</definedName>
    <definedName name="BK_11">'[20]WEO LINK'!#REF!</definedName>
    <definedName name="BK_14">NA()</definedName>
    <definedName name="BK_2">NA()</definedName>
    <definedName name="BK_20">'[19]WEO LINK'!#REF!</definedName>
    <definedName name="BK_25">NA()</definedName>
    <definedName name="BK_28">'[19]WEO LINK'!#REF!</definedName>
    <definedName name="BK_66">'[20]WEO LINK'!#REF!</definedName>
    <definedName name="BKF">'[19]WEO LINK'!#REF!</definedName>
    <definedName name="BKF_11">'[20]WEO LINK'!#REF!</definedName>
    <definedName name="BKF_14">NA()</definedName>
    <definedName name="BKF_2">NA()</definedName>
    <definedName name="BKF_20">'[19]WEO LINK'!#REF!</definedName>
    <definedName name="BKF_25">NA()</definedName>
    <definedName name="BKF_28">'[19]WEO LINK'!#REF!</definedName>
    <definedName name="BKF_6">#REF!</definedName>
    <definedName name="BKF_66">'[20]WEO LINK'!#REF!</definedName>
    <definedName name="BKFA">#REF!</definedName>
    <definedName name="BKO">#REF!</definedName>
    <definedName name="BM">#REF!</definedName>
    <definedName name="BM_NM_R">#REF!</definedName>
    <definedName name="BMG">'[19]WEO LINK'!#REF!</definedName>
    <definedName name="BMG_11">'[20]WEO LINK'!#REF!</definedName>
    <definedName name="BMG_14">[25]Q6!$E$28:$AH$28</definedName>
    <definedName name="BMG_2">[25]Q6!$E$28:$AH$28</definedName>
    <definedName name="BMG_20">'[19]WEO LINK'!#REF!</definedName>
    <definedName name="BMG_25">[25]Q6!$E$28:$AH$28</definedName>
    <definedName name="BMG_28">'[19]WEO LINK'!#REF!</definedName>
    <definedName name="BMG_66">'[20]WEO LINK'!#REF!</definedName>
    <definedName name="BMG_NMG_R">#REF!</definedName>
    <definedName name="BMII">'[19]WEO LINK'!#REF!</definedName>
    <definedName name="BMII_11">'[20]WEO LINK'!#REF!</definedName>
    <definedName name="BMII_14">NA()</definedName>
    <definedName name="BMII_2">NA()</definedName>
    <definedName name="BMII_20">'[19]WEO LINK'!#REF!</definedName>
    <definedName name="BMII_25">NA()</definedName>
    <definedName name="BMII_28">'[19]WEO LINK'!#REF!</definedName>
    <definedName name="BMII_66">'[20]WEO LINK'!#REF!</definedName>
    <definedName name="BMII_7">#REF!</definedName>
    <definedName name="BMIIB">'[19]WEO LINK'!#REF!</definedName>
    <definedName name="BMIIB_11">'[20]WEO LINK'!#REF!</definedName>
    <definedName name="BMIIB_14">NA()</definedName>
    <definedName name="BMIIB_2">NA()</definedName>
    <definedName name="BMIIB_20">'[19]WEO LINK'!#REF!</definedName>
    <definedName name="BMIIB_25">NA()</definedName>
    <definedName name="BMIIB_28">'[19]WEO LINK'!#REF!</definedName>
    <definedName name="BMIIB_66">'[20]WEO LINK'!#REF!</definedName>
    <definedName name="BMIIG">'[19]WEO LINK'!#REF!</definedName>
    <definedName name="BMIIG_11">'[20]WEO LINK'!#REF!</definedName>
    <definedName name="BMIIG_14">NA()</definedName>
    <definedName name="BMIIG_2">NA()</definedName>
    <definedName name="BMIIG_20">'[19]WEO LINK'!#REF!</definedName>
    <definedName name="BMIIG_25">NA()</definedName>
    <definedName name="BMIIG_28">'[19]WEO LINK'!#REF!</definedName>
    <definedName name="BMIIG_66">'[20]WEO LINK'!#REF!</definedName>
    <definedName name="BMS">'[19]WEO LINK'!#REF!</definedName>
    <definedName name="BMS_11">'[20]WEO LINK'!#REF!</definedName>
    <definedName name="BMS_20">'[19]WEO LINK'!#REF!</definedName>
    <definedName name="BMS_28">'[19]WEO LINK'!#REF!</definedName>
    <definedName name="BMS_66">'[20]WEO LINK'!#REF!</definedName>
    <definedName name="BMT">#REF!</definedName>
    <definedName name="BNB_BoP">#REF!</definedName>
    <definedName name="bnfs">[23]CAnfs!$D$10:$BO$10</definedName>
    <definedName name="bnfs_11">[24]CAnfs!$E$10:$BP$10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[22]FAother!$E$10:$BP$10</definedName>
    <definedName name="bother_14">#REF!</definedName>
    <definedName name="bother_25">#REF!</definedName>
    <definedName name="BottomRight">#REF!</definedName>
    <definedName name="bport">[22]FAport!$E$10:$BP$10</definedName>
    <definedName name="bport_11">[24]FAport!$E$10:$BP$10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'[19]WEO LINK'!#REF!</definedName>
    <definedName name="BTR_11">'[20]WEO LINK'!#REF!</definedName>
    <definedName name="BTR_20">'[19]WEO LINK'!#REF!</definedName>
    <definedName name="BTR_28">'[19]WEO LINK'!#REF!</definedName>
    <definedName name="BTR_66">'[20]WEO LINK'!#REF!</definedName>
    <definedName name="BTRG">#REF!</definedName>
    <definedName name="BTRP">#REF!</definedName>
    <definedName name="btrs">[23]CAtrs!$D$10:$BO$10</definedName>
    <definedName name="btrs_11">[24]CAtrs!$E$10:$BP$10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[26]FDI!#REF!</definedName>
    <definedName name="Bulgaria">#REF!</definedName>
    <definedName name="BX">#REF!</definedName>
    <definedName name="BX_NX_R">#REF!</definedName>
    <definedName name="BXG">'[19]WEO LINK'!#REF!</definedName>
    <definedName name="BXG_11">'[20]WEO LINK'!#REF!</definedName>
    <definedName name="BXG_14">[25]Q6!$E$26:$AH$26</definedName>
    <definedName name="BXG_2">[25]Q6!$E$26:$AH$26</definedName>
    <definedName name="BXG_20">'[19]WEO LINK'!#REF!</definedName>
    <definedName name="BXG_25">[25]Q6!$E$26:$AH$26</definedName>
    <definedName name="BXG_28">'[19]WEO LINK'!#REF!</definedName>
    <definedName name="BXG_66">'[20]WEO LINK'!#REF!</definedName>
    <definedName name="BXG_NXG_R">#REF!</definedName>
    <definedName name="BXS">'[19]WEO LINK'!#REF!</definedName>
    <definedName name="BXS_11">'[20]WEO LINK'!#REF!</definedName>
    <definedName name="BXS_20">'[19]WEO LINK'!#REF!</definedName>
    <definedName name="BXS_28">'[19]WEO LINK'!#REF!</definedName>
    <definedName name="BXS_66">'[20]WEO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[6]CBANK_old!$A$1:$M$48</definedName>
    <definedName name="CBDebt">#REF!</definedName>
    <definedName name="CBSNFA">[27]NIR__!$A$188:$AM$219</definedName>
    <definedName name="CCode">[28]Codes!$A$2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[8]LINK!$A$1:$A$42</definedName>
    <definedName name="CHART2_11">#REF!</definedName>
    <definedName name="chart2_15">___BOP2 [8]LINK!$A$1:$A$42</definedName>
    <definedName name="chart2_17">___BOP2 [8]LINK!$A$1:$A$42</definedName>
    <definedName name="chart2_20">___BOP2 [8]LINK!$A$1:$A$42</definedName>
    <definedName name="chart2_22">___BOP2 [8]LINK!$A$1:$A$42</definedName>
    <definedName name="chart2_24">___BOP2 [8]LINK!$A$1:$A$42</definedName>
    <definedName name="chart2_28">___BOP2 [8]LINK!$A$1:$A$42</definedName>
    <definedName name="chart2_37">___BOP2 [8]LINK!$A$1:$A$42</definedName>
    <definedName name="chart2_38">___BOP2 [8]LINK!$A$1:$A$42</definedName>
    <definedName name="chart2_46">___BOP2 [8]LINK!$A$1:$A$42</definedName>
    <definedName name="chart2_47">___BOP2 [8]LINK!$A$1:$A$42</definedName>
    <definedName name="chart2_49">___BOP2 [8]LINK!$A$1:$A$42</definedName>
    <definedName name="chart2_54">___BOP2 [8]LINK!$A$1:$A$42</definedName>
    <definedName name="chart2_55">___BOP2 [8]LINK!$A$1:$A$42</definedName>
    <definedName name="chart2_56">___BOP2 [8]LINK!$A$1:$A$42</definedName>
    <definedName name="chart2_57">___BOP2 [8]LINK!$A$1:$A$42</definedName>
    <definedName name="chart2_61">___BOP2 [8]LINK!$A$1:$A$42</definedName>
    <definedName name="chart2_64">___BOP2 [8]LINK!$A$1:$A$42</definedName>
    <definedName name="chart2_65">___BOP2 [8]LINK!$A$1:$A$42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[29]weo_real!#REF!</definedName>
    <definedName name="CHK1_1">[29]weo_real!#REF!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'[30]country name lookup'!$A$1:$B$50</definedName>
    <definedName name="CNY">#REF!</definedName>
    <definedName name="commodM">#REF!</definedName>
    <definedName name="commodx">#REF!</definedName>
    <definedName name="compar">'[17]BFtab10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[16]corresp!$A$1:$B$37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'[4]REER Forecast'!#REF!</definedName>
    <definedName name="CPImonth">'[4]REER Forecast'!#REF!</definedName>
    <definedName name="CSBT">[16]Montabs!$B$88:$CQ$150</definedName>
    <definedName name="CSBTN">[16]Montabs!$B$153:$CO$202</definedName>
    <definedName name="CSBTR">[16]Montabs!$B$203:$CO$243</definedName>
    <definedName name="CSIDATES_11">[31]WEO!#REF!</definedName>
    <definedName name="CSIDATES_66">[31]WEO!#REF!</definedName>
    <definedName name="CUADRO_10.3.1">'[32]fondo promedio'!$A$36:$L$74</definedName>
    <definedName name="CUADRO_10_3_1">'[32]fondo promedio'!$A$36:$L$74</definedName>
    <definedName name="CUADRO_N__4.1.3">#REF!</definedName>
    <definedName name="CUADRO_N__4_1_3">#REF!</definedName>
    <definedName name="Current_account">#REF!</definedName>
    <definedName name="CurrVintage">[33]Current!$D$66</definedName>
    <definedName name="CurrVintage_11">[34]Current!$D$66</definedName>
    <definedName name="CurrVintage_14">#REF!</definedName>
    <definedName name="CurrVintage_25">#REF!</definedName>
    <definedName name="CurVintage">[28]Current!$D$61</definedName>
    <definedName name="D">'[19]WEO LINK'!#REF!</definedName>
    <definedName name="D_11">'[20]WEO LINK'!#REF!</definedName>
    <definedName name="d_14">#REF!</definedName>
    <definedName name="D_20">'[19]WEO LINK'!#REF!</definedName>
    <definedName name="d_25">#REF!</definedName>
    <definedName name="D_28">'[19]WEO LINK'!#REF!</definedName>
    <definedName name="D_66">'[20]WEO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'[19]WEO LINK'!#REF!</definedName>
    <definedName name="D_S_11">'[20]WEO LINK'!#REF!</definedName>
    <definedName name="D_S_20">'[19]WEO LINK'!#REF!</definedName>
    <definedName name="D_S_28">'[19]WEO LINK'!#REF!</definedName>
    <definedName name="D_S_66">'[20]WEO LINK'!#REF!</definedName>
    <definedName name="D_SRM">#REF!</definedName>
    <definedName name="D_SY">#REF!</definedName>
    <definedName name="DA">'[19]WEO LINK'!#REF!</definedName>
    <definedName name="DA_11">'[20]WEO LINK'!#REF!</definedName>
    <definedName name="DA_20">'[19]WEO LINK'!#REF!</definedName>
    <definedName name="DA_28">'[19]WEO LINK'!#REF!</definedName>
    <definedName name="DA_66">'[20]WEO LINK'!#REF!</definedName>
    <definedName name="DAB">'[19]WEO LINK'!#REF!</definedName>
    <definedName name="DAB_11">'[20]WEO LINK'!#REF!</definedName>
    <definedName name="DAB_20">'[19]WEO LINK'!#REF!</definedName>
    <definedName name="DAB_28">'[19]WEO LINK'!#REF!</definedName>
    <definedName name="DAB_66">'[20]WEO LINK'!#REF!</definedName>
    <definedName name="DABproj">NA()</definedName>
    <definedName name="DAG">'[19]WEO LINK'!#REF!</definedName>
    <definedName name="DAG_11">'[20]WEO LINK'!#REF!</definedName>
    <definedName name="DAG_20">'[19]WEO LINK'!#REF!</definedName>
    <definedName name="DAG_28">'[19]WEO LINK'!#REF!</definedName>
    <definedName name="DAG_66">'[20]WEO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[28]Codes!$H$2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'[19]Data _ Calc'!#REF!</definedName>
    <definedName name="date1_22">'[19]Main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[35]A15!#REF!</definedName>
    <definedName name="dateB">#REF!</definedName>
    <definedName name="dateMacro">#REF!</definedName>
    <definedName name="datemon">[36]pms!#REF!</definedName>
    <definedName name="dateREER">#REF!</definedName>
    <definedName name="dates_11">[37]WEO!#REF!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[38]INFlevel!#REF!</definedName>
    <definedName name="DATESA">[7]EU2DBase!$B$14:$B$31</definedName>
    <definedName name="DATESATKM">#REF!</definedName>
    <definedName name="DATESM">[7]EU2DBase!$B$88:$B$196</definedName>
    <definedName name="DATESMTKM">#REF!</definedName>
    <definedName name="DATESQ">[7]EU2DBase!$B$49:$B$72</definedName>
    <definedName name="DATESQTKM">#REF!</definedName>
    <definedName name="DATEWEO">#REF!</definedName>
    <definedName name="DB">'[19]WEO LINK'!#REF!</definedName>
    <definedName name="DB_11">'[20]WEO LINK'!#REF!</definedName>
    <definedName name="DB_20">'[19]WEO LINK'!#REF!</definedName>
    <definedName name="DB_28">'[19]WEO LINK'!#REF!</definedName>
    <definedName name="DB_66">'[20]WEO LINK'!#REF!</definedName>
    <definedName name="DBproj">NA()</definedName>
    <definedName name="DDRB">'[19]WEO LINK'!#REF!</definedName>
    <definedName name="DDRB_11">'[20]WEO LINK'!#REF!</definedName>
    <definedName name="DDRB_20">'[19]WEO LINK'!#REF!</definedName>
    <definedName name="DDRB_28">'[19]WEO LINK'!#REF!</definedName>
    <definedName name="DDRB_66">'[20]WEO LINK'!#REF!</definedName>
    <definedName name="DDRO">'[19]WEO LINK'!#REF!</definedName>
    <definedName name="DDRO_11">'[20]WEO LINK'!#REF!</definedName>
    <definedName name="DDRO_20">'[19]WEO LINK'!#REF!</definedName>
    <definedName name="DDRO_28">'[19]WEO LINK'!#REF!</definedName>
    <definedName name="DDRO_66">'[20]WEO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[39]Debt_Total!#REF!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'[19]WEO LINK'!#REF!</definedName>
    <definedName name="DG_11">'[20]WEO LINK'!#REF!</definedName>
    <definedName name="DG_20">'[19]WEO LINK'!#REF!</definedName>
    <definedName name="DG_28">'[19]WEO LINK'!#REF!</definedName>
    <definedName name="DG_66">'[20]WEO LINK'!#REF!</definedName>
    <definedName name="DG_S">#REF!</definedName>
    <definedName name="DGproj">NA()</definedName>
    <definedName name="Discount_IDA">#REF!</definedName>
    <definedName name="Discount_NC">[40]NPV_base!#REF!</definedName>
    <definedName name="DiscountRate">#REF!</definedName>
    <definedName name="DKK">#REF!</definedName>
    <definedName name="DM">#REF!</definedName>
    <definedName name="DMBNFA">[27]NIR__!$A$123:$AM$181</definedName>
    <definedName name="DO">#REF!</definedName>
    <definedName name="DOC">#REF!</definedName>
    <definedName name="DOCFILE">[41]Contents!$B$78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'[19]WEO LINK'!#REF!</definedName>
    <definedName name="DSI_11">'[20]WEO LINK'!#REF!</definedName>
    <definedName name="DSI_20">'[19]WEO LINK'!#REF!</definedName>
    <definedName name="DSI_28">'[19]WEO LINK'!#REF!</definedName>
    <definedName name="DSI_66">'[20]WEO LINK'!#REF!</definedName>
    <definedName name="DSIB">'[19]WEO LINK'!#REF!</definedName>
    <definedName name="DSIB_11">'[20]WEO LINK'!#REF!</definedName>
    <definedName name="DSIB_20">'[19]WEO LINK'!#REF!</definedName>
    <definedName name="DSIB_28">'[19]WEO LINK'!#REF!</definedName>
    <definedName name="DSIB_66">'[20]WEO LINK'!#REF!</definedName>
    <definedName name="DSIBproj">NA()</definedName>
    <definedName name="DSIG">'[19]WEO LINK'!#REF!</definedName>
    <definedName name="DSIG_11">'[20]WEO LINK'!#REF!</definedName>
    <definedName name="DSIG_20">'[19]WEO LINK'!#REF!</definedName>
    <definedName name="DSIG_28">'[19]WEO LINK'!#REF!</definedName>
    <definedName name="DSIG_66">'[20]WEO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'[19]WEO LINK'!#REF!</definedName>
    <definedName name="DSP_11">'[20]WEO LINK'!#REF!</definedName>
    <definedName name="DSP_20">'[19]WEO LINK'!#REF!</definedName>
    <definedName name="DSP_28">'[19]WEO LINK'!#REF!</definedName>
    <definedName name="DSP_66">'[20]WEO LINK'!#REF!</definedName>
    <definedName name="DSPB">'[19]WEO LINK'!#REF!</definedName>
    <definedName name="DSPB_11">'[20]WEO LINK'!#REF!</definedName>
    <definedName name="DSPB_20">'[19]WEO LINK'!#REF!</definedName>
    <definedName name="DSPB_28">'[19]WEO LINK'!#REF!</definedName>
    <definedName name="DSPB_66">'[20]WEO LINK'!#REF!</definedName>
    <definedName name="DSPBproj">NA()</definedName>
    <definedName name="DSPG">'[19]WEO LINK'!#REF!</definedName>
    <definedName name="DSPG_11">'[20]WEO LINK'!#REF!</definedName>
    <definedName name="DSPG_20">'[19]WEO LINK'!#REF!</definedName>
    <definedName name="DSPG_28">'[19]WEO LINK'!#REF!</definedName>
    <definedName name="DSPG_66">'[20]WEO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'[42]WEO LINK'!#REF!</definedName>
    <definedName name="EDN_11">'[43]WEO LINK'!#REF!</definedName>
    <definedName name="EDN_66">'[43]WEO LINK'!#REF!</definedName>
    <definedName name="EDNA">#REF!</definedName>
    <definedName name="EDNA_14">NA()</definedName>
    <definedName name="EDNA_2">NA()</definedName>
    <definedName name="EDNA_25">NA()</definedName>
    <definedName name="EDNA_B">'[19]WEO LINK'!#REF!</definedName>
    <definedName name="EDNA_B_11">'[20]WEO LINK'!#REF!</definedName>
    <definedName name="EDNA_B_20">'[19]WEO LINK'!#REF!</definedName>
    <definedName name="EDNA_B_28">'[19]WEO LINK'!#REF!</definedName>
    <definedName name="EDNA_B_66">'[20]WEO LINK'!#REF!</definedName>
    <definedName name="EDNA_D">'[19]WEO LINK'!#REF!</definedName>
    <definedName name="EDNA_D_11">'[20]WEO LINK'!#REF!</definedName>
    <definedName name="EDNA_D_20">'[19]WEO LINK'!#REF!</definedName>
    <definedName name="EDNA_D_28">'[19]WEO LINK'!#REF!</definedName>
    <definedName name="EDNA_D_66">'[20]WEO LINK'!#REF!</definedName>
    <definedName name="EDNA_T">'[19]WEO LINK'!#REF!</definedName>
    <definedName name="EDNA_T_11">'[20]WEO LINK'!#REF!</definedName>
    <definedName name="EDNA_T_20">'[19]WEO LINK'!#REF!</definedName>
    <definedName name="EDNA_T_28">'[19]WEO LINK'!#REF!</definedName>
    <definedName name="EDNA_T_66">'[20]WEO LINK'!#REF!</definedName>
    <definedName name="EDNE">'[19]WEO LINK'!#REF!</definedName>
    <definedName name="EDNE_11">'[20]WEO LINK'!#REF!</definedName>
    <definedName name="EDNE_20">'[19]WEO LINK'!#REF!</definedName>
    <definedName name="EDNE_28">'[19]WEO LINK'!#REF!</definedName>
    <definedName name="EDNE_66">'[20]WEO LINK'!#REF!</definedName>
    <definedName name="EdssBatchRange">#REF!</definedName>
    <definedName name="EDSSDESCRIPTOR">[41]Contents!$B$73</definedName>
    <definedName name="EDSSDESCRIPTOR_14">#REF!</definedName>
    <definedName name="EDSSDESCRIPTOR_25">#REF!</definedName>
    <definedName name="EDSSDESCRIPTOR_28">#REF!</definedName>
    <definedName name="EDSSFILE">[41]Contents!$B$77</definedName>
    <definedName name="EDSSFILE_14">#REF!</definedName>
    <definedName name="EDSSFILE_25">#REF!</definedName>
    <definedName name="EDSSFILE_28">#REF!</definedName>
    <definedName name="EDSSNAME">[41]Contents!$B$72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[41]Contents!$B$81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[41]Contents!$B$74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[6]EMPLOY_old!$A$1:$I$52</definedName>
    <definedName name="empty">#REF!</definedName>
    <definedName name="ENDA">'[19]WEO LINK'!#REF!</definedName>
    <definedName name="ENDA_11">'[20]WEO LINK'!#REF!</definedName>
    <definedName name="ENDA_14">#REF!</definedName>
    <definedName name="ENDA_2">NA()</definedName>
    <definedName name="ENDA_20">'[19]WEO LINK'!#REF!</definedName>
    <definedName name="ENDA_25">#REF!</definedName>
    <definedName name="ENDA_28">'[19]WEO LINK'!#REF!</definedName>
    <definedName name="ENDA_66">'[20]WEO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[44]C!$P$428:$T$428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[45]Q5!$A$1:$C$65536,[45]Q5!$A$1:$IV$7</definedName>
    <definedName name="Exch.Rate">#REF!</definedName>
    <definedName name="Exch_Rate">#REF!</definedName>
    <definedName name="exchrate">#REF!</definedName>
    <definedName name="ExitWRS">[46]Main!$AB$27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[47]Q!$D$52:$O$103</definedName>
    <definedName name="exports">#REF!</definedName>
    <definedName name="expperc">#REF!</definedName>
    <definedName name="expperc_11">[20]Expenditures!#REF!</definedName>
    <definedName name="expperc_20">#REF!</definedName>
    <definedName name="expperc_28">#REF!</definedName>
    <definedName name="expperc_64">#REF!</definedName>
    <definedName name="expperc_66">[20]Expenditures!#REF!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[48]Index!$C$21</definedName>
    <definedName name="FISUM">#REF!</definedName>
    <definedName name="FK_6_65">___BOP2 [8]LINK!$A$1:$A$42</definedName>
    <definedName name="FLOPEC">#REF!</definedName>
    <definedName name="FLOPEC_14">#REF!</definedName>
    <definedName name="FLOPEC_25">#REF!</definedName>
    <definedName name="FLOWS">#REF!</definedName>
    <definedName name="fmb_11">[37]WEO!#REF!</definedName>
    <definedName name="fmb_14">#REF!</definedName>
    <definedName name="fmb_2">[49]WEO!#REF!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[50]FOREX_DAILY!$A$9:$Q$128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[21]Q4!$E$19:$AH$19</definedName>
    <definedName name="GCB_NGDP_14">NA()</definedName>
    <definedName name="GCB_NGDP_2">NA()</definedName>
    <definedName name="GCB_NGDP_25">NA()</definedName>
    <definedName name="GCB_NGDP_66">[21]Q4!$E$19:$AH$19</definedName>
    <definedName name="GCENL_11">[31]WEO!#REF!</definedName>
    <definedName name="GCENL_66">[31]WEO!#REF!</definedName>
    <definedName name="GCRG_11">[31]WEO!#REF!</definedName>
    <definedName name="GCRG_66">[31]WEO!#REF!</definedName>
    <definedName name="GDP">#REF!</definedName>
    <definedName name="gdp_14">[23]IN!$D$66:$BO$66</definedName>
    <definedName name="GDP_1999_Constant">#REF!</definedName>
    <definedName name="GDP_1999_Current">#REF!</definedName>
    <definedName name="gdp_2">[23]IN!$D$66:$BO$66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[23]IN!$D$66:$BO$66</definedName>
    <definedName name="gdp_28">[23]IN!$D$66:$BO$66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[21]Q4!$E$38:$AH$38</definedName>
    <definedName name="GGB_NGDP_14">NA()</definedName>
    <definedName name="GGB_NGDP_2">NA()</definedName>
    <definedName name="GGB_NGDP_25">NA()</definedName>
    <definedName name="GGB_NGDP_66">[21]Q4!$E$38:$AH$38</definedName>
    <definedName name="GGENL_11">[31]WEO!#REF!</definedName>
    <definedName name="GGENL_66">[31]WEO!#REF!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[31]WEO!#REF!</definedName>
    <definedName name="GGRG_66">[31]WEO!#REF!</definedName>
    <definedName name="Grace_IDA">#REF!</definedName>
    <definedName name="Grace_NC">[40]NPV_base!#REF!</definedName>
    <definedName name="Grace1_IDA">#REF!</definedName>
    <definedName name="GRÁFICO_10.3.1.">'[32]GRÁFICO DE FONDO POR AFILIADO'!$A$3:$H$35</definedName>
    <definedName name="GRÁFICO_10.3.2">'[32]GRÁFICO DE FONDO POR AFILIADO'!$A$36:$H$68</definedName>
    <definedName name="GRÁFICO_10.3.3">'[32]GRÁFICO DE FONDO POR AFILIADO'!$A$69:$H$101</definedName>
    <definedName name="GRÁFICO_10.3.4.">'[32]GRÁFICO DE FONDO POR AFILIADO'!$A$103:$H$135</definedName>
    <definedName name="GRÁFICO_10_3_1_">'[32]GRÁFICO DE FONDO POR AFILIADO'!$A$3:$H$35</definedName>
    <definedName name="GRÁFICO_10_3_2">'[32]GRÁFICO DE FONDO POR AFILIADO'!$A$36:$H$68</definedName>
    <definedName name="GRÁFICO_10_3_3">'[32]GRÁFICO DE FONDO POR AFILIADO'!$A$69:$H$101</definedName>
    <definedName name="GRÁFICO_10_3_4_">'[32]GRÁFICO DE FONDO POR AFILIADO'!$A$103:$H$135</definedName>
    <definedName name="GRÁFICO_N_10.2.4.">#REF!</definedName>
    <definedName name="GRÁFICO_N_10_2_4_">#REF!</definedName>
    <definedName name="GRAND_TOTAL">#REF!</definedName>
    <definedName name="GRAPHS">[16]interv!$A$1:$H$23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'[51]GG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[26]IMP!#REF!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[3]Input!#REF!</definedName>
    <definedName name="INPUT_4">[3]Input!#REF!</definedName>
    <definedName name="int">#REF!</definedName>
    <definedName name="INTER_CRED">#REF!</definedName>
    <definedName name="INTER_DEPO">#REF!</definedName>
    <definedName name="INTEREST">[6]INT_RATES_old!$A$1:$I$35</definedName>
    <definedName name="Interest_IDA">#REF!</definedName>
    <definedName name="Interest_NC">[40]NPV_base!#REF!</definedName>
    <definedName name="InterestRate">#REF!</definedName>
    <definedName name="invtab">'[17]BFtab10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[22]KA!$E$10:$BP$10</definedName>
    <definedName name="ka_11">[24]KA!$E$10:$BP$10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[6]LABORMKT_OLD!$A$1:$O$39</definedName>
    <definedName name="LAST">[52]DOC!$C$8</definedName>
    <definedName name="lclub">#REF!</definedName>
    <definedName name="LEFT">#REF!</definedName>
    <definedName name="LEND">#REF!</definedName>
    <definedName name="LIABILITIES">'[53]CBA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'[54]Table 6_MacroFrame'!#REF!</definedName>
    <definedName name="lkdjfafoij_11">'[55]Table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'[6]MAINCOM_old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[47]EU!$BS$29:$CB$88</definedName>
    <definedName name="Maturity_IDA">#REF!</definedName>
    <definedName name="Maturity_NC">[40]NPV_base!#REF!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'[19]WEO LINK'!#REF!</definedName>
    <definedName name="MCV_14">NA()</definedName>
    <definedName name="MCV_2">NA()</definedName>
    <definedName name="MCV_20">'[19]WEO LINK'!#REF!</definedName>
    <definedName name="MCV_25">NA()</definedName>
    <definedName name="MCV_28">'[19]WEO LINK'!#REF!</definedName>
    <definedName name="MCV_35">[56]Q2!$E$63:$AH$63</definedName>
    <definedName name="MCV_B">'[19]WEO LINK'!#REF!</definedName>
    <definedName name="MCV_B_11">'[20]WEO LINK'!#REF!</definedName>
    <definedName name="MCV_B_14">#REF!</definedName>
    <definedName name="MCV_B_2">NA()</definedName>
    <definedName name="MCV_B_20">'[19]WEO LINK'!#REF!</definedName>
    <definedName name="MCV_B_25">#REF!</definedName>
    <definedName name="MCV_B_28">'[19]WEO LINK'!#REF!</definedName>
    <definedName name="MCV_B_66">'[20]WEO LINK'!#REF!</definedName>
    <definedName name="MCV_B1">#REF!</definedName>
    <definedName name="MCV_D">'[19]WEO LINK'!#REF!</definedName>
    <definedName name="MCV_D_11">'[20]WEO LINK'!#REF!</definedName>
    <definedName name="MCV_D_14">NA()</definedName>
    <definedName name="MCV_D_2">NA()</definedName>
    <definedName name="MCV_D_20">'[19]WEO LINK'!#REF!</definedName>
    <definedName name="MCV_D_25">NA()</definedName>
    <definedName name="MCV_D_28">'[19]WEO LINK'!#REF!</definedName>
    <definedName name="MCV_D_66">'[20]WEO LINK'!#REF!</definedName>
    <definedName name="MCV_D1">#REF!</definedName>
    <definedName name="MCV_N">'[19]WEO LINK'!#REF!</definedName>
    <definedName name="MCV_N_14">NA()</definedName>
    <definedName name="MCV_N_2">NA()</definedName>
    <definedName name="MCV_N_20">'[19]WEO LINK'!#REF!</definedName>
    <definedName name="MCV_N_25">NA()</definedName>
    <definedName name="MCV_N_28">'[19]WEO LINK'!#REF!</definedName>
    <definedName name="MCV_T">'[19]WEO LINK'!#REF!</definedName>
    <definedName name="MCV_T_11">'[20]WEO LINK'!#REF!</definedName>
    <definedName name="MCV_T_14">NA()</definedName>
    <definedName name="MCV_T_2">NA()</definedName>
    <definedName name="MCV_T_20">'[19]WEO LINK'!#REF!</definedName>
    <definedName name="MCV_T_25">NA()</definedName>
    <definedName name="MCV_T_28">'[19]WEO LINK'!#REF!</definedName>
    <definedName name="MCV_T_66">'[20]WEO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[36]Prog!#REF!</definedName>
    <definedName name="MENORES">#REF!</definedName>
    <definedName name="MENORES_14">#REF!</definedName>
    <definedName name="MENORES_25">#REF!</definedName>
    <definedName name="MER">#REF!</definedName>
    <definedName name="MFISCAL">'[5]Annual Raw Data'!#REF!</definedName>
    <definedName name="mflowsa">mflowsa</definedName>
    <definedName name="mflowsq">mflowsq</definedName>
    <definedName name="mgoods">[23]CAgds!$D$14:$BO$14</definedName>
    <definedName name="mgoods_11">[57]CAgds!$D$14:$BO$14</definedName>
    <definedName name="MICRO">#REF!</definedName>
    <definedName name="MICROM_11">[31]WEO!#REF!</definedName>
    <definedName name="MICROM_66">[31]WEO!#REF!</definedName>
    <definedName name="MIDDLE">#REF!</definedName>
    <definedName name="MIMP3">[16]monimp!$A$88:$F$92</definedName>
    <definedName name="MIMPALL">[16]monimp!$A$67:$F$88</definedName>
    <definedName name="minc">[23]CAinc!$D$14:$BO$14</definedName>
    <definedName name="minc_11">[57]CAinc!$D$14:$BO$14</definedName>
    <definedName name="MISC3">#REF!</definedName>
    <definedName name="MISC4">[3]OUTPUT!#REF!</definedName>
    <definedName name="mm">mm</definedName>
    <definedName name="mm_11">[58]labels!#REF!</definedName>
    <definedName name="mm_14">[58]labels!#REF!</definedName>
    <definedName name="mm_20">mm_20</definedName>
    <definedName name="mm_24">mm_24</definedName>
    <definedName name="mm_25">[58]labels!#REF!</definedName>
    <definedName name="mm_28">mm_28</definedName>
    <definedName name="MNDATES">#REF!</definedName>
    <definedName name="MNEER">#REF!</definedName>
    <definedName name="mnfs">[23]CAnfs!$D$14:$BO$14</definedName>
    <definedName name="mnfs_11">[57]CAnfs!$D$14:$BO$14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[16]Montabs!$B$315:$CO$371</definedName>
    <definedName name="MONSURR">[16]Montabs!$B$374:$CO$425</definedName>
    <definedName name="MONSURVEY">[16]Montabs!$B$243:$CQ$311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[6]MSURVEY_old!$A$1:$I$54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[59]DATA!$B$1:$IT$1</definedName>
    <definedName name="name1">#REF!</definedName>
    <definedName name="name1_11">#REF!</definedName>
    <definedName name="name1_17">'[19]Data _ Calc'!#REF!</definedName>
    <definedName name="name1_20">#REF!</definedName>
    <definedName name="name1_22">'[19]Main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'[17]BFtab10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[7]EU2DBase!#REF!</definedName>
    <definedName name="NAMESM">[7]EU2DBase!#REF!</definedName>
    <definedName name="NAMESQ">[7]EU2DBase!#REF!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[27]NIR__!$A$77:$AM$118</definedName>
    <definedName name="NBUNIR">[27]NIR__!$A$4:$AM$72</definedName>
    <definedName name="NC_R">[29]weo_real!#REF!</definedName>
    <definedName name="NCG">'[19]WEO LINK'!#REF!</definedName>
    <definedName name="NCG_14">NA()</definedName>
    <definedName name="NCG_2">NA()</definedName>
    <definedName name="NCG_20">'[19]WEO LINK'!#REF!</definedName>
    <definedName name="NCG_25">NA()</definedName>
    <definedName name="NCG_28">'[19]WEO LINK'!#REF!</definedName>
    <definedName name="NCG_R">'[19]WEO LINK'!#REF!</definedName>
    <definedName name="NCG_R_14">NA()</definedName>
    <definedName name="NCG_R_2">NA()</definedName>
    <definedName name="NCG_R_20">'[19]WEO LINK'!#REF!</definedName>
    <definedName name="NCG_R_25">NA()</definedName>
    <definedName name="NCG_R_28">'[19]WEO LINK'!#REF!</definedName>
    <definedName name="NCP">'[19]WEO LINK'!#REF!</definedName>
    <definedName name="NCP_14">NA()</definedName>
    <definedName name="NCP_2">NA()</definedName>
    <definedName name="NCP_20">'[19]WEO LINK'!#REF!</definedName>
    <definedName name="NCP_25">NA()</definedName>
    <definedName name="NCP_28">'[19]WEO LINK'!#REF!</definedName>
    <definedName name="NCP_R">'[19]WEO LINK'!#REF!</definedName>
    <definedName name="NCP_R_14">NA()</definedName>
    <definedName name="NCP_R_2">NA()</definedName>
    <definedName name="NCP_R_20">'[19]WEO LINK'!#REF!</definedName>
    <definedName name="NCP_R_25">NA()</definedName>
    <definedName name="NCP_R_28">'[19]WEO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'[19]Data _ Calc'!#REF!</definedName>
    <definedName name="newt2_22">'[19]Main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[29]weo_real!#REF!</definedName>
    <definedName name="NFB_R_GDP">[29]weo_real!#REF!</definedName>
    <definedName name="NFI">'[19]WEO LINK'!#REF!</definedName>
    <definedName name="NFI_14">NA()</definedName>
    <definedName name="NFI_2">NA()</definedName>
    <definedName name="NFI_20">'[19]WEO LINK'!#REF!</definedName>
    <definedName name="NFI_25">NA()</definedName>
    <definedName name="NFI_28">'[19]WEO LINK'!#REF!</definedName>
    <definedName name="NFI_R">'[19]WEO LINK'!#REF!</definedName>
    <definedName name="NFI_R_14">NA()</definedName>
    <definedName name="NFI_R_2">NA()</definedName>
    <definedName name="NFI_R_20">'[19]WEO LINK'!#REF!</definedName>
    <definedName name="NFI_R_25">NA()</definedName>
    <definedName name="NFI_R_28">'[19]WEO LINK'!#REF!</definedName>
    <definedName name="NGDP">'[19]WEO LINK'!#REF!</definedName>
    <definedName name="NGDP_14">NA()</definedName>
    <definedName name="NGDP_2">NA()</definedName>
    <definedName name="NGDP_20">'[19]WEO LINK'!#REF!</definedName>
    <definedName name="NGDP_25">NA()</definedName>
    <definedName name="NGDP_28">'[19]WEO LINK'!#REF!</definedName>
    <definedName name="NGDP_35">[56]Q2!$E$47:$AH$47</definedName>
    <definedName name="NGDP_DG">NA()</definedName>
    <definedName name="NGDP_R">'[19]WEO LINK'!#REF!</definedName>
    <definedName name="NGDP_R_14">NA()</definedName>
    <definedName name="NGDP_R_2">NA()</definedName>
    <definedName name="NGDP_R_20">'[19]WEO LINK'!#REF!</definedName>
    <definedName name="NGDP_R_25">NA()</definedName>
    <definedName name="NGDP_R_28">'[19]WEO LINK'!#REF!</definedName>
    <definedName name="NGDP_RG">[21]Q1!$E$51:$AH$51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'[19]WEO LINK'!#REF!</definedName>
    <definedName name="NGS_20">'[19]WEO LINK'!#REF!</definedName>
    <definedName name="NGS_28">'[19]WEO LINK'!#REF!</definedName>
    <definedName name="NGS_NGDP">NA()</definedName>
    <definedName name="NI_R">[29]weo_real!#REF!</definedName>
    <definedName name="NINV">'[19]WEO LINK'!#REF!</definedName>
    <definedName name="NINV_14">NA()</definedName>
    <definedName name="NINV_2">NA()</definedName>
    <definedName name="NINV_20">'[19]WEO LINK'!#REF!</definedName>
    <definedName name="NINV_25">NA()</definedName>
    <definedName name="NINV_28">'[19]WEO LINK'!#REF!</definedName>
    <definedName name="NINV_R">'[19]WEO LINK'!#REF!</definedName>
    <definedName name="NINV_R_14">NA()</definedName>
    <definedName name="NINV_R_2">NA()</definedName>
    <definedName name="NINV_R_20">'[19]WEO LINK'!#REF!</definedName>
    <definedName name="NINV_R_25">NA()</definedName>
    <definedName name="NINV_R_28">'[19]WEO LINK'!#REF!</definedName>
    <definedName name="NINV_R_GDP">[29]weo_real!#REF!</definedName>
    <definedName name="NIR">[16]junk!$A$108:$F$137</definedName>
    <definedName name="NIRCURR">#REF!</definedName>
    <definedName name="NLG">#REF!</definedName>
    <definedName name="NM">'[19]WEO LINK'!#REF!</definedName>
    <definedName name="NM_14">NA()</definedName>
    <definedName name="NM_2">NA()</definedName>
    <definedName name="NM_20">'[19]WEO LINK'!#REF!</definedName>
    <definedName name="NM_25">NA()</definedName>
    <definedName name="NM_28">'[19]WEO LINK'!#REF!</definedName>
    <definedName name="NM_R">'[19]WEO LINK'!#REF!</definedName>
    <definedName name="NM_R_14">NA()</definedName>
    <definedName name="NM_R_2">NA()</definedName>
    <definedName name="NM_R_20">'[19]WEO LINK'!#REF!</definedName>
    <definedName name="NM_R_25">NA()</definedName>
    <definedName name="NM_R_28">'[19]WEO LINK'!#REF!</definedName>
    <definedName name="nman">nman</definedName>
    <definedName name="NMG_R">'[19]WEO LINK'!#REF!</definedName>
    <definedName name="NMG_R_20">'[19]WEO LINK'!#REF!</definedName>
    <definedName name="NMG_R_28">'[19]WEO LINK'!#REF!</definedName>
    <definedName name="NMG_RG">NA()</definedName>
    <definedName name="NMS_R">[29]weo_real!#REF!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[60]Prog!#REF!</definedName>
    <definedName name="NTDD_R">[29]weo_real!#REF!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'[19]WEO LINK'!#REF!</definedName>
    <definedName name="NX_14">NA()</definedName>
    <definedName name="NX_2">NA()</definedName>
    <definedName name="NX_20">'[19]WEO LINK'!#REF!</definedName>
    <definedName name="NX_25">NA()</definedName>
    <definedName name="NX_28">'[19]WEO LINK'!#REF!</definedName>
    <definedName name="NX_R">'[19]WEO LINK'!#REF!</definedName>
    <definedName name="NX_R_14">NA()</definedName>
    <definedName name="NX_R_2">NA()</definedName>
    <definedName name="NX_R_20">'[19]WEO LINK'!#REF!</definedName>
    <definedName name="NX_R_25">NA()</definedName>
    <definedName name="NX_R_28">'[19]WEO LINK'!#REF!</definedName>
    <definedName name="NXG_R">'[19]WEO LINK'!#REF!</definedName>
    <definedName name="NXG_R_20">'[19]WEO LINK'!#REF!</definedName>
    <definedName name="NXG_R_28">'[19]WEO LINK'!#REF!</definedName>
    <definedName name="NXG_RG">NA()</definedName>
    <definedName name="NXS_R">[29]weo_real!#REF!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[58]labels!#REF!</definedName>
    <definedName name="p_25">[58]labels!#REF!</definedName>
    <definedName name="P92_">#REF!</definedName>
    <definedName name="Parmeshwar">#REF!</definedName>
    <definedName name="Pay_Cap">[61]Baseline!#REF!</definedName>
    <definedName name="pchBM">#REF!</definedName>
    <definedName name="pchBMG">#REF!</definedName>
    <definedName name="pchBX">#REF!</definedName>
    <definedName name="pchBXG">#REF!</definedName>
    <definedName name="pchNM_R">[29]weo_real!#REF!</definedName>
    <definedName name="pchNMG_R">[21]Q1!$E$45:$AH$45</definedName>
    <definedName name="pchNX_R">[29]weo_real!#REF!</definedName>
    <definedName name="pchNXG_R">[21]Q1!$E$36:$AH$36</definedName>
    <definedName name="pchTX_D">#REF!</definedName>
    <definedName name="pchTXG_D">#REF!</definedName>
    <definedName name="pchWPCP33_D">#REF!</definedName>
    <definedName name="pclub">#REF!</definedName>
    <definedName name="PCPI">'[19]WEO LINK'!#REF!</definedName>
    <definedName name="PCPI_20">'[19]WEO LINK'!#REF!</definedName>
    <definedName name="PCPI_28">'[19]WEO LINK'!#REF!</definedName>
    <definedName name="PCPIG">[21]Q3!$E$22:$AH$22</definedName>
    <definedName name="PCPIG_14">NA()</definedName>
    <definedName name="PCPIG_2">NA()</definedName>
    <definedName name="PCPIG_25">NA()</definedName>
    <definedName name="PD_JH">'[62]Output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'[17]BFtab10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[63]WPI!#REF!</definedName>
    <definedName name="PPPWGT">NA()</definedName>
    <definedName name="PRICES">#REF!</definedName>
    <definedName name="print_aea">#REF!</definedName>
    <definedName name="_xlnm.Print_Area" localSheetId="0">'iunie 2025 '!$A$1:$S$71</definedName>
    <definedName name="_xlnm.Print_Area">#REF!</definedName>
    <definedName name="PRINT_AREA_MI">[7]EU2DBase!$C$12:$U$156</definedName>
    <definedName name="Print_Area1">[64]Tab16_2000_!$A$1:$G$33</definedName>
    <definedName name="Print_Area2">[64]Tab16_2000_!$A$1:$G$33</definedName>
    <definedName name="Print_Area3">[64]Tab16_2000_!$A$1:$G$33</definedName>
    <definedName name="_xlnm.Print_Titles" localSheetId="0">'iunie 2025 '!$13:$18</definedName>
    <definedName name="PRINT_TITLES_MI">#REF!</definedName>
    <definedName name="Print1">[65]DATA!$A$2:$BK$75</definedName>
    <definedName name="Print2">[65]DATA!$A$77:$AX$111</definedName>
    <definedName name="Print3">[65]DATA!$A$112:$CH$112</definedName>
    <definedName name="Print4">[65]DATA!$A$113:$AX$125</definedName>
    <definedName name="Print5">[65]DATA!$A$128:$AM$133</definedName>
    <definedName name="Print6">[65]DATA!#REF!</definedName>
    <definedName name="Print6_9">[65]DATA!$A$135:$N$199</definedName>
    <definedName name="printme">#REF!</definedName>
    <definedName name="PRINTNMP">#REF!</definedName>
    <definedName name="PrintThis_Links">[46]Links!$A$1:$F$33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'[66]Debtind:2001_02 Debt Service '!$B$2:$J$72</definedName>
    <definedName name="PROJ">[66]XMS:MT_Low!$B$2:$N$57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[67]GRAFPROM!#REF!</definedName>
    <definedName name="ProposedCredits">#REF!</definedName>
    <definedName name="prt">[16]real!$A$1:$V$98</definedName>
    <definedName name="PSECTOR">#REF!</definedName>
    <definedName name="PTE">#REF!</definedName>
    <definedName name="q2bop">#REF!</definedName>
    <definedName name="Q6_">#REF!</definedName>
    <definedName name="QFISCAL">'[5]Quarterly Raw Data'!#REF!</definedName>
    <definedName name="QTAB7">'[5]Quarterly MacroFlow'!#REF!</definedName>
    <definedName name="QTAB7A">'[5]Quarterly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[8]LINK!$A$1:$A$42</definedName>
    <definedName name="RANGENAME_11">#REF!</definedName>
    <definedName name="rateavuseuro">[22]INweo!$E$20:$BP$20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[22]INweo!$E$21:$BP$21</definedName>
    <definedName name="Ratios">#REF!</definedName>
    <definedName name="Ratios_14">#REF!</definedName>
    <definedName name="Ratios_25">#REF!</definedName>
    <definedName name="REA_EXP">[68]OUT!$L$46:$S$88</definedName>
    <definedName name="REA_SEC">[68]OUT!$L$191:$S$218</definedName>
    <definedName name="REAL">#REF!</definedName>
    <definedName name="REAL_SAV">[68]OUT!$L$8:$S$30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[16]Montabs!$B$482:$AJ$533</definedName>
    <definedName name="REDCBACC">[16]Montabs!$B$482:$AM$533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[16]Montabs!$B$537:$AM$589</definedName>
    <definedName name="REDMS">[16]Montabs!$B$536:$AJ$589</definedName>
    <definedName name="REDTab10">[69]Documents!$B$454:$H$501</definedName>
    <definedName name="REDTab35">[70]RED!#REF!</definedName>
    <definedName name="REDTab43a">#REF!</definedName>
    <definedName name="REDTab43b">#REF!</definedName>
    <definedName name="REDTab6">[69]Documents!$B$273:$G$320</definedName>
    <definedName name="REDTab8">[69]Documents!$B$349:$G$383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[41]Contents!$B$79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[71]Setup!$A$1:$A$3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[46]Main!$AB$28</definedName>
    <definedName name="rngDepartmentDrive">[46]Main!$AB$25</definedName>
    <definedName name="rngEMailAddress">[46]Main!$AB$22</definedName>
    <definedName name="rngErrorSort">[46]ErrCheck!$A$4</definedName>
    <definedName name="rngLastSave">[46]Main!$G$21</definedName>
    <definedName name="rngLastSent">[46]Main!$G$20</definedName>
    <definedName name="rngLastUpdate">[46]Links!$D$2</definedName>
    <definedName name="rngNeedsUpdate">[46]Links!$E$2</definedName>
    <definedName name="rngNews">[46]Main!$AB$29</definedName>
    <definedName name="RNGNM">#REF!</definedName>
    <definedName name="rngQuestChecked">[46]ErrCheck!$A$3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'[15]Output data'!#REF!</definedName>
    <definedName name="SEK">#REF!</definedName>
    <definedName name="SEL_AGRI">[6]AGRI_old!$A$1:$S$22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[68]IN!$B$22:$S$49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'[15]Output data'!#REF!</definedName>
    <definedName name="SRTab6">#REF!</definedName>
    <definedName name="SRTab7">[70]RED!#REF!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[72]IMATA!$B$45:$B$108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[73]a45!#REF!</definedName>
    <definedName name="Stocks_Form">[73]a45!#REF!</definedName>
    <definedName name="Stocks_IDs">[73]a45!#REF!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[69]Prices!$A$99:$J$131</definedName>
    <definedName name="T11IMW">[69]Labor!$B$3:$J$45</definedName>
    <definedName name="T12ULC">[69]Labor!$B$53:$J$97</definedName>
    <definedName name="T13LFE">[69]Labor!$B$155:$I$200</definedName>
    <definedName name="T14EPE">[69]Labor!$B$256:$J$309</definedName>
    <definedName name="T15ROP">#REF!</definedName>
    <definedName name="T16OPU">#REF!</definedName>
    <definedName name="t1a">#REF!</definedName>
    <definedName name="t2a">#REF!</definedName>
    <definedName name="T2YSECREA">[74]GDPSEC!$A$11:$M$80</definedName>
    <definedName name="t3a">#REF!</definedName>
    <definedName name="T3YSECNOM">[74]GDPSEC!$A$93:$M$153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[69]Prices!$A$3:$R$47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'[75]RED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'[75]RED tables'!#REF!</definedName>
    <definedName name="tab23_11">'[75]RED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'[75]RED tables'!#REF!</definedName>
    <definedName name="tab24_11">'[75]RED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'[75]RED tables'!#REF!</definedName>
    <definedName name="tab25_11">'[75]RED tables'!#REF!</definedName>
    <definedName name="tab25_20">#REF!</definedName>
    <definedName name="tab25_28">#REF!</definedName>
    <definedName name="tab25_66">'[75]RED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[76]E!$A$1:$AK$43</definedName>
    <definedName name="tab4_14">#REF!</definedName>
    <definedName name="tab4_2">#REF!</definedName>
    <definedName name="tab4_25">#REF!</definedName>
    <definedName name="tab4_28">#REF!</definedName>
    <definedName name="TAB4_66">[76]E!$A$1:$AK$43</definedName>
    <definedName name="TAB4A">[76]E!$B$102:$AK$153</definedName>
    <definedName name="TAB4B">[76]E!$B$48:$AK$100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'[5]Annual Tables'!#REF!</definedName>
    <definedName name="TAB6B">'[5]Annual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[6]MSURVEY_old!$A$1:$H$52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[77]Table!$A$1:$AA$81</definedName>
    <definedName name="Table__47">[78]RED47!$A$1:$I$53</definedName>
    <definedName name="Table_1">#REF!</definedName>
    <definedName name="Table_1.__Armenia__Selected_Economic_Indicators">[6]SEI_OLD!$A$1:$G$59</definedName>
    <definedName name="Table_1___Armenia__Selected_Economic_Indicators">[6]SEI_OLD!$A$1:$G$59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[6]LABORMKT_OLD!$A$1:$O$37</definedName>
    <definedName name="Table_10____Mozambique____Medium_Term_External_Debt__1997_2015">#REF!</definedName>
    <definedName name="Table_10__Armenia___Labor_Market_Indicators__1994_99__1">[6]LABORMKT_OLD!$A$1:$O$37</definedName>
    <definedName name="table_11">#REF!</definedName>
    <definedName name="Table_11._Armenia___Average_Monthly_Wages_in_the_State_Sector__1994_99__1">[6]WAGES_old!$A$1:$F$63</definedName>
    <definedName name="Table_11__Armenia___Average_Monthly_Wages_in_the_State_Sector__1994_99__1">[6]WAGES_old!$A$1:$F$63</definedName>
    <definedName name="Table_12.__Armenia__Labor_Force__Employment__and_Unemployment__1994_99">[6]EMPLOY_old!$A$1:$H$53</definedName>
    <definedName name="Table_12___Armenia__Labor_Force__Employment__and_Unemployment__1994_99">[6]EMPLOY_old!$A$1:$H$53</definedName>
    <definedName name="Table_13._Armenia___Employment_in_the_Public_Sector__1994_99">[6]EMPL_PUBL_old!$A$1:$F$27</definedName>
    <definedName name="Table_13__Armenia___Employment_in_the_Public_Sector__1994_99">[6]EMPL_PUBL_old!$A$1:$F$27</definedName>
    <definedName name="Table_14">#REF!</definedName>
    <definedName name="Table_14._Armenia___Budgetary_Sector_Employment__1994_99">[6]EMPL_BUDG_old!$A$1:$K$17</definedName>
    <definedName name="Table_14__Armenia___Budgetary_Sector_Employment__1994_99">[6]EMPL_BUDG_old!$A$1:$K$17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[6]EXPEN_old!$A$1:$F$25</definedName>
    <definedName name="Table_19__Armenia___Distribution_of_Current_Expenditures_in_the_Consolidated_Government_Budget__1994_99">[6]EXPEN_old!$A$1:$F$25</definedName>
    <definedName name="Table_2.__Armenia___Real_Gross_Domestic_Product_Growth__1994_99">[6]NGDP_R_old!$A$1:$L$35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[6]NGDP_R_old!$A$1:$L$35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[6]TAX_REV_old!$A$1:$F$24</definedName>
    <definedName name="Table_20__Armenia___Composition_of_Tax_Revenues_in_Consolidated_Government_Budget__1994_99">[6]TAX_REV_old!$A$1:$F$24</definedName>
    <definedName name="Table_21._Armenia___Accounts_of_the_Central_Bank__1994_99">[6]CBANK_old!$A$1:$U$46</definedName>
    <definedName name="Table_21__Armenia___Accounts_of_the_Central_Bank__1994_99">[6]CBANK_old!$A$1:$U$46</definedName>
    <definedName name="Table_22._Armenia___Monetary_Survey__1994_99">[6]MSURVEY_old!$A$1:$Q$52</definedName>
    <definedName name="Table_22__Armenia___Monetary_Survey__1994_99">[6]MSURVEY_old!$A$1:$Q$52</definedName>
    <definedName name="Table_23._Armenia___Commercial_Banks___Interest_Rates_for_Loans_and_Deposits_in_Drams_and_U.S._Dollars__1996_99">[6]INT_RATES_old!$A$1:$R$32</definedName>
    <definedName name="Table_23__Armenia___Commercial_Banks___Interest_Rates_for_Loans_and_Deposits_in_Drams_and_U_S__Dollars__1996_99">[6]INT_RATES_old!$A$1:$R$32</definedName>
    <definedName name="Table_24._Armenia___Treasury_Bills__1995_99">[6]Tbill_old!$A$1:$U$31</definedName>
    <definedName name="Table_24__Armenia___Treasury_Bills__1995_99">[6]Tbill_old!$A$1:$U$31</definedName>
    <definedName name="Table_25">#REF!</definedName>
    <definedName name="Table_25._Armenia___Quarterly_Balance_of_Payments_and_External_Financing__1995_99">[6]BOP_Q_OLD!$A$1:$F$74</definedName>
    <definedName name="Table_25__Armenia___Quarterly_Balance_of_Payments_and_External_Financing__1995_99">[6]BOP_Q_OLD!$A$1:$F$74</definedName>
    <definedName name="Table_26._Armenia___Summary_External_Debt_Data__1995_99">[6]EXTDEBT_OLD!$A$1:$F$45</definedName>
    <definedName name="Table_26__Armenia___Summary_External_Debt_Data__1995_99">[6]EXTDEBT_OLD!$A$1:$F$45</definedName>
    <definedName name="Table_27.__Armenia___Commodity_Composition_of_Trade__1995_99">[6]COMP_TRADE!$A$1:$F$29</definedName>
    <definedName name="Table_27___Armenia___Commodity_Composition_of_Trade__1995_99">[6]COMP_TRADE!$A$1:$F$29</definedName>
    <definedName name="Table_28._Armenia___Direction_of_Trade__1995_99">[6]DOT!$A$1:$F$66</definedName>
    <definedName name="Table_28__Armenia___Direction_of_Trade__1995_99">[6]DOT!$A$1:$F$66</definedName>
    <definedName name="Table_29._Armenia___Incorporatized_and_Partially_Privatized_Enterprises__1994_99">[6]PRIVATE_OLD!$A$1:$G$29</definedName>
    <definedName name="Table_29__Armenia___Incorporatized_and_Partially_Privatized_Enterprises__1994_99">[6]PRIVATE_OLD!$A$1:$G$29</definedName>
    <definedName name="Table_3.__Armenia_Quarterly_Real_GDP_1997_99">[6]GDP_q_old!$A$1:$P$31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[6]GDP_q_old!$A$1:$P$31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[6]BNKIND_old!$A$1:$M$16</definedName>
    <definedName name="Table_30__Armenia___Banking_System_Indicators__1997_99">[6]BNKIND_old!$A$1:$M$16</definedName>
    <definedName name="Table_31._Armenia___Banking_Sector_Loans__1996_99">[6]BNKLOANS_old!$A$1:$O$40</definedName>
    <definedName name="Table_31__Armenia___Banking_Sector_Loans__1996_99">[6]BNKLOANS_old!$A$1:$O$40</definedName>
    <definedName name="Table_32._Armenia___Total_Electricity_Generation__Distribution_and_Collection__1994_99">[6]ELECTR_old!$A$1:$F$51</definedName>
    <definedName name="Table_32__Armenia___Total_Electricity_Generation__Distribution_and_Collection__1994_99">[6]ELECTR_old!$A$1:$F$51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[6]taxrevSum!$A$1:$F$52</definedName>
    <definedName name="Table_34__General_Government_Tax_Revenue_Performance_in_Armenia_and_Comparator_Countries_1995___1998_1">[6]taxrevSum!$A$1:$F$52</definedName>
    <definedName name="Table_4.__Moldova____Monetary_Survey_and_Projections__1994_98_1">#REF!</definedName>
    <definedName name="Table_4._Armenia___Gross_Domestic_Product__1994_99">[6]NGDP_old!$A$1:$O$33</definedName>
    <definedName name="Table_4___Moldova____Monetary_Survey_and_Projections__1994_98_1">#REF!</definedName>
    <definedName name="Table_4__Armenia___Gross_Domestic_Product__1994_99">[6]NGDP_old!$A$1:$O$33</definedName>
    <definedName name="Table_4SR">#REF!</definedName>
    <definedName name="Table_5._Armenia___Production_of_Selected_Agricultural_Products__1994_99">[6]AGRI_old!$A$1:$S$22</definedName>
    <definedName name="Table_5__Armenia___Production_of_Selected_Agricultural_Products__1994_99">[6]AGRI_old!$A$1:$S$22</definedName>
    <definedName name="Table_5a">#REF!</definedName>
    <definedName name="Table_6.__Moldova__Balance_of_Payments__1994_98">#REF!</definedName>
    <definedName name="Table_6._Armenia___Production_of_Selected_Industrial_Commodities__1994_99">[6]INDCOM_old!$A$1:$L$31</definedName>
    <definedName name="Table_6___Moldova__Balance_of_Payments__1994_98">#REF!</definedName>
    <definedName name="Table_6__Armenia___Production_of_Selected_Industrial_Commodities__1994_99">[6]INDCOM_old!$A$1:$L$31</definedName>
    <definedName name="Table_7._Armenia___Consumer_Prices__1994_99">[6]CPI_old!$A$1:$I$102</definedName>
    <definedName name="Table_7__Armenia___Consumer_Prices__1994_99">[6]CPI_old!$A$1:$I$102</definedName>
    <definedName name="Table_8.__Armenia___Selected_Energy_Prices__1994_99__1">[6]ENERGY_old!$A$1:$AF$25</definedName>
    <definedName name="Table_8___Armenia___Selected_Energy_Prices__1994_99__1">[6]ENERGY_old!$A$1:$AF$25</definedName>
    <definedName name="Table_9._Armenia___Regulated_Prices_for_Main_Commodities_and_Services__1994_99__1">'[6]MAINCOM_old '!$A$1:$H$20</definedName>
    <definedName name="Table_9__Armenia___Regulated_Prices_for_Main_Commodities_and_Services__1994_99__1">'[6]MAINCOM_old '!$A$1:$H$20</definedName>
    <definedName name="Table_debt">[79]Table!$A$3:$AB$70</definedName>
    <definedName name="Table_debt_14">#REF!</definedName>
    <definedName name="Table_debt_25">#REF!</definedName>
    <definedName name="Table_debt_new">[80]Table!$A$3:$AB$70</definedName>
    <definedName name="Table_debt_new_11">[81]Table!$A$3:$AB$70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[68]Labor!$A$1:$X$58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[79]Table_GEF!$B$2:$T$51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[46]ErrCheck!$A$3:$E$5</definedName>
    <definedName name="tblLinks">[46]Links!$A$4:$F$33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'[19]WEO LINK'!#REF!</definedName>
    <definedName name="TMG_D_11">'[20]WEO LINK'!#REF!</definedName>
    <definedName name="TMG_D_14">[25]Q5!$E$23:$AH$23</definedName>
    <definedName name="TMG_D_2">[25]Q5!$E$23:$AH$23</definedName>
    <definedName name="TMG_D_20">'[19]WEO LINK'!#REF!</definedName>
    <definedName name="TMG_D_25">[25]Q5!$E$23:$AH$23</definedName>
    <definedName name="TMG_D_28">'[19]WEO LINK'!#REF!</definedName>
    <definedName name="TMG_D_66">'[20]WEO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'[19]WEO LINK'!#REF!</definedName>
    <definedName name="TMGO_11">'[20]WEO LINK'!#REF!</definedName>
    <definedName name="TMGO_14">NA()</definedName>
    <definedName name="TMGO_2">NA()</definedName>
    <definedName name="TMGO_20">'[19]WEO LINK'!#REF!</definedName>
    <definedName name="TMGO_25">NA()</definedName>
    <definedName name="TMGO_28">'[19]WEO LINK'!#REF!</definedName>
    <definedName name="TMGO_66">'[20]WEO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[3]Trade!#REF!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[6]INT_RATES_old!$A$1:$A$33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'[19]WEO LINK'!#REF!</definedName>
    <definedName name="TXG_D_11">'[20]WEO LINK'!#REF!</definedName>
    <definedName name="TXG_D_14">NA()</definedName>
    <definedName name="TXG_D_2">NA()</definedName>
    <definedName name="TXG_D_20">'[19]WEO LINK'!#REF!</definedName>
    <definedName name="TXG_D_25">NA()</definedName>
    <definedName name="TXG_D_28">'[19]WEO LINK'!#REF!</definedName>
    <definedName name="TXG_D_66">'[20]WEO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'[19]WEO LINK'!#REF!</definedName>
    <definedName name="TXGO_11">'[20]WEO LINK'!#REF!</definedName>
    <definedName name="TXGO_14">NA()</definedName>
    <definedName name="TXGO_2">NA()</definedName>
    <definedName name="TXGO_20">'[19]WEO LINK'!#REF!</definedName>
    <definedName name="TXGO_25">NA()</definedName>
    <definedName name="TXGO_28">'[19]WEO LINK'!#REF!</definedName>
    <definedName name="TXGO_66">'[20]WEO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[41]Contents!$B$80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[16]Montabs:junk!$B$17:$U$38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[6]WAGES_old!$A$1:$G$62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[31]WEO!#REF!</definedName>
    <definedName name="WIN_66">[31]WEO!#REF!</definedName>
    <definedName name="WPCP33_D">#REF!</definedName>
    <definedName name="WPCP33pch">#REF!</definedName>
    <definedName name="WPI">'[4]REER Forecast'!#REF!</definedName>
    <definedName name="Wt_d">#REF!</definedName>
    <definedName name="xdf">#REF!</definedName>
    <definedName name="xdr">#REF!</definedName>
    <definedName name="xgoods">[23]CAgds!$D$12:$BO$12</definedName>
    <definedName name="xgoods_11">[57]CAgds!$D$12:$BO$12</definedName>
    <definedName name="XGS">#REF!</definedName>
    <definedName name="xinc">[23]CAinc!$D$12:$BO$12</definedName>
    <definedName name="xinc_11">[57]CAinc!$D$12:$BO$12</definedName>
    <definedName name="xnfs">[23]CAnfs!$D$12:$BO$12</definedName>
    <definedName name="xnfs_11">[57]CAnfs!$D$12:$BO$12</definedName>
    <definedName name="XOF">#REF!</definedName>
    <definedName name="xr">#REF!</definedName>
    <definedName name="xxWRS_1">___BOP2 [8]LINK!$A$1:$A$42</definedName>
    <definedName name="xxWRS_1_15">___BOP2 [8]LINK!$A$1:$A$42</definedName>
    <definedName name="xxWRS_1_17">___BOP2 [8]LINK!$A$1:$A$42</definedName>
    <definedName name="xxWRS_1_2">#REF!</definedName>
    <definedName name="xxWRS_1_20">___BOP2 [8]LINK!$A$1:$A$42</definedName>
    <definedName name="xxWRS_1_22">___BOP2 [8]LINK!$A$1:$A$42</definedName>
    <definedName name="xxWRS_1_24">___BOP2 [8]LINK!$A$1:$A$42</definedName>
    <definedName name="xxWRS_1_28">___BOP2 [8]LINK!$A$1:$A$42</definedName>
    <definedName name="xxWRS_1_37">___BOP2 [8]LINK!$A$1:$A$42</definedName>
    <definedName name="xxWRS_1_38">___BOP2 [8]LINK!$A$1:$A$42</definedName>
    <definedName name="xxWRS_1_46">___BOP2 [8]LINK!$A$1:$A$42</definedName>
    <definedName name="xxWRS_1_47">___BOP2 [8]LINK!$A$1:$A$42</definedName>
    <definedName name="xxWRS_1_49">___BOP2 [8]LINK!$A$1:$A$42</definedName>
    <definedName name="xxWRS_1_54">___BOP2 [8]LINK!$A$1:$A$42</definedName>
    <definedName name="xxWRS_1_55">___BOP2 [8]LINK!$A$1:$A$42</definedName>
    <definedName name="xxWRS_1_56">___BOP2 [8]LINK!$A$1:$A$42</definedName>
    <definedName name="xxWRS_1_57">___BOP2 [8]LINK!$A$1:$A$42</definedName>
    <definedName name="xxWRS_1_61">___BOP2 [8]LINK!$A$1:$A$42</definedName>
    <definedName name="xxWRS_1_63">___BOP2 [8]LINK!$A$1:$A$42</definedName>
    <definedName name="xxWRS_1_64">___BOP2 [8]LINK!$A$1:$A$42</definedName>
    <definedName name="xxWRS_1_65">___BOP2 [8]LINK!$A$1:$A$42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[82]Table!$A$3:$AB$70</definedName>
    <definedName name="xxxxx_11">[83]Table!$A$3:$AB$70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[84]ass!$A$7:$IV$7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[85]oth!$A$17:$IV$17</definedName>
    <definedName name="zRoWCPIchange">#REF!</definedName>
    <definedName name="zRoWCPIchange_14">#REF!</definedName>
    <definedName name="zRoWCPIchange_25">#REF!</definedName>
    <definedName name="zSDReRate">[85]ass!$A$24:$IV$24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'[86]до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0" i="1" l="1"/>
  <c r="N69" i="1"/>
  <c r="P69" i="1" s="1"/>
  <c r="R69" i="1" s="1"/>
  <c r="S69" i="1" s="1"/>
  <c r="O66" i="1"/>
  <c r="N67" i="1"/>
  <c r="P67" i="1" s="1"/>
  <c r="Q67" i="1" s="1"/>
  <c r="M66" i="1"/>
  <c r="K66" i="1"/>
  <c r="I66" i="1"/>
  <c r="G66" i="1"/>
  <c r="F66" i="1"/>
  <c r="E66" i="1"/>
  <c r="C66" i="1"/>
  <c r="N65" i="1"/>
  <c r="P65" i="1" s="1"/>
  <c r="R65" i="1" s="1"/>
  <c r="S65" i="1" s="1"/>
  <c r="L63" i="1"/>
  <c r="Q63" i="1"/>
  <c r="M63" i="1"/>
  <c r="K63" i="1"/>
  <c r="J63" i="1"/>
  <c r="I63" i="1"/>
  <c r="H63" i="1"/>
  <c r="G63" i="1"/>
  <c r="F63" i="1"/>
  <c r="E63" i="1"/>
  <c r="C63" i="1"/>
  <c r="N62" i="1"/>
  <c r="F49" i="1"/>
  <c r="E49" i="1"/>
  <c r="N55" i="1"/>
  <c r="N54" i="1"/>
  <c r="N53" i="1"/>
  <c r="P53" i="1" s="1"/>
  <c r="R53" i="1" s="1"/>
  <c r="N52" i="1"/>
  <c r="Q49" i="1"/>
  <c r="M49" i="1"/>
  <c r="K49" i="1"/>
  <c r="H49" i="1"/>
  <c r="G49" i="1"/>
  <c r="C49" i="1"/>
  <c r="N43" i="1"/>
  <c r="P43" i="1" s="1"/>
  <c r="R43" i="1" s="1"/>
  <c r="N42" i="1"/>
  <c r="P42" i="1" s="1"/>
  <c r="Q42" i="1" s="1"/>
  <c r="R42" i="1" s="1"/>
  <c r="S42" i="1" s="1"/>
  <c r="N34" i="1"/>
  <c r="P34" i="1" s="1"/>
  <c r="R34" i="1" s="1"/>
  <c r="N33" i="1"/>
  <c r="P33" i="1" s="1"/>
  <c r="R33" i="1" s="1"/>
  <c r="S33" i="1" s="1"/>
  <c r="N32" i="1"/>
  <c r="P32" i="1" s="1"/>
  <c r="R32" i="1" s="1"/>
  <c r="N30" i="1"/>
  <c r="P30" i="1" s="1"/>
  <c r="R30" i="1" s="1"/>
  <c r="Q28" i="1"/>
  <c r="O28" i="1"/>
  <c r="M28" i="1"/>
  <c r="L28" i="1"/>
  <c r="K28" i="1"/>
  <c r="J28" i="1"/>
  <c r="I28" i="1"/>
  <c r="H28" i="1"/>
  <c r="G28" i="1"/>
  <c r="F28" i="1"/>
  <c r="E28" i="1"/>
  <c r="N27" i="1"/>
  <c r="P27" i="1" s="1"/>
  <c r="R27" i="1" s="1"/>
  <c r="S27" i="1" s="1"/>
  <c r="Q23" i="1"/>
  <c r="O23" i="1"/>
  <c r="M23" i="1"/>
  <c r="L23" i="1"/>
  <c r="K23" i="1"/>
  <c r="J23" i="1"/>
  <c r="I23" i="1"/>
  <c r="H23" i="1"/>
  <c r="G23" i="1"/>
  <c r="F23" i="1"/>
  <c r="E23" i="1"/>
  <c r="M21" i="1"/>
  <c r="M20" i="1" s="1"/>
  <c r="H20" i="1"/>
  <c r="M48" i="1" l="1"/>
  <c r="M71" i="1" s="1"/>
  <c r="O22" i="1"/>
  <c r="O21" i="1" s="1"/>
  <c r="I22" i="1"/>
  <c r="I21" i="1" s="1"/>
  <c r="I20" i="1" s="1"/>
  <c r="K22" i="1"/>
  <c r="K21" i="1" s="1"/>
  <c r="K20" i="1" s="1"/>
  <c r="G48" i="1"/>
  <c r="C28" i="1"/>
  <c r="H22" i="1"/>
  <c r="F22" i="1"/>
  <c r="F21" i="1" s="1"/>
  <c r="F20" i="1" s="1"/>
  <c r="J49" i="1"/>
  <c r="J48" i="1" s="1"/>
  <c r="P62" i="1"/>
  <c r="R62" i="1" s="1"/>
  <c r="S62" i="1" s="1"/>
  <c r="E22" i="1"/>
  <c r="E21" i="1" s="1"/>
  <c r="E20" i="1" s="1"/>
  <c r="N51" i="1"/>
  <c r="P51" i="1" s="1"/>
  <c r="R51" i="1" s="1"/>
  <c r="S51" i="1" s="1"/>
  <c r="N31" i="1"/>
  <c r="P31" i="1" s="1"/>
  <c r="R31" i="1" s="1"/>
  <c r="S31" i="1" s="1"/>
  <c r="D28" i="1"/>
  <c r="N28" i="1" s="1"/>
  <c r="P28" i="1" s="1"/>
  <c r="R28" i="1" s="1"/>
  <c r="S28" i="1" s="1"/>
  <c r="N29" i="1"/>
  <c r="P29" i="1" s="1"/>
  <c r="R29" i="1" s="1"/>
  <c r="S29" i="1" s="1"/>
  <c r="N44" i="1"/>
  <c r="P44" i="1" s="1"/>
  <c r="R44" i="1" s="1"/>
  <c r="S44" i="1" s="1"/>
  <c r="P55" i="1"/>
  <c r="R55" i="1" s="1"/>
  <c r="S55" i="1" s="1"/>
  <c r="L22" i="1"/>
  <c r="L21" i="1" s="1"/>
  <c r="L20" i="1" s="1"/>
  <c r="N61" i="1"/>
  <c r="P61" i="1" s="1"/>
  <c r="R61" i="1" s="1"/>
  <c r="N35" i="1"/>
  <c r="P35" i="1" s="1"/>
  <c r="R35" i="1" s="1"/>
  <c r="S35" i="1" s="1"/>
  <c r="N41" i="1"/>
  <c r="P41" i="1" s="1"/>
  <c r="R41" i="1" s="1"/>
  <c r="S41" i="1" s="1"/>
  <c r="N50" i="1"/>
  <c r="P50" i="1" s="1"/>
  <c r="R50" i="1" s="1"/>
  <c r="S50" i="1" s="1"/>
  <c r="L49" i="1"/>
  <c r="F48" i="1"/>
  <c r="N36" i="1"/>
  <c r="P36" i="1" s="1"/>
  <c r="R36" i="1" s="1"/>
  <c r="S36" i="1" s="1"/>
  <c r="N39" i="1"/>
  <c r="P39" i="1" s="1"/>
  <c r="R39" i="1" s="1"/>
  <c r="S39" i="1" s="1"/>
  <c r="S30" i="1"/>
  <c r="S34" i="1"/>
  <c r="P52" i="1"/>
  <c r="R52" i="1" s="1"/>
  <c r="S52" i="1" s="1"/>
  <c r="N59" i="1"/>
  <c r="P59" i="1" s="1"/>
  <c r="R59" i="1" s="1"/>
  <c r="S59" i="1" s="1"/>
  <c r="N68" i="1"/>
  <c r="P68" i="1" s="1"/>
  <c r="Q68" i="1" s="1"/>
  <c r="Q22" i="1"/>
  <c r="Q21" i="1" s="1"/>
  <c r="Q20" i="1" s="1"/>
  <c r="N56" i="1"/>
  <c r="P56" i="1" s="1"/>
  <c r="R56" i="1" s="1"/>
  <c r="S56" i="1" s="1"/>
  <c r="N58" i="1"/>
  <c r="P58" i="1" s="1"/>
  <c r="R58" i="1" s="1"/>
  <c r="S58" i="1" s="1"/>
  <c r="J22" i="1"/>
  <c r="J21" i="1" s="1"/>
  <c r="J20" i="1" s="1"/>
  <c r="S43" i="1"/>
  <c r="H48" i="1"/>
  <c r="O63" i="1"/>
  <c r="K48" i="1"/>
  <c r="G22" i="1"/>
  <c r="G21" i="1" s="1"/>
  <c r="G20" i="1" s="1"/>
  <c r="N26" i="1"/>
  <c r="P26" i="1" s="1"/>
  <c r="R26" i="1" s="1"/>
  <c r="S26" i="1" s="1"/>
  <c r="P54" i="1"/>
  <c r="R54" i="1" s="1"/>
  <c r="S54" i="1" s="1"/>
  <c r="S53" i="1"/>
  <c r="S32" i="1"/>
  <c r="I49" i="1"/>
  <c r="I48" i="1" s="1"/>
  <c r="E48" i="1"/>
  <c r="N64" i="1"/>
  <c r="P64" i="1" s="1"/>
  <c r="R64" i="1" s="1"/>
  <c r="S64" i="1" s="1"/>
  <c r="N40" i="1"/>
  <c r="P40" i="1" s="1"/>
  <c r="R40" i="1" s="1"/>
  <c r="S40" i="1" s="1"/>
  <c r="N57" i="1"/>
  <c r="P57" i="1" s="1"/>
  <c r="R57" i="1" s="1"/>
  <c r="S57" i="1" s="1"/>
  <c r="D49" i="1"/>
  <c r="D23" i="1"/>
  <c r="N24" i="1"/>
  <c r="P24" i="1" s="1"/>
  <c r="R24" i="1" s="1"/>
  <c r="S24" i="1" s="1"/>
  <c r="N25" i="1"/>
  <c r="P25" i="1" s="1"/>
  <c r="R25" i="1" s="1"/>
  <c r="S25" i="1" s="1"/>
  <c r="C23" i="1"/>
  <c r="N46" i="1"/>
  <c r="P46" i="1" s="1"/>
  <c r="R46" i="1" s="1"/>
  <c r="S46" i="1" s="1"/>
  <c r="C48" i="1"/>
  <c r="N60" i="1"/>
  <c r="P60" i="1" s="1"/>
  <c r="R60" i="1" s="1"/>
  <c r="D63" i="1"/>
  <c r="N63" i="1" s="1"/>
  <c r="D66" i="1"/>
  <c r="L66" i="1"/>
  <c r="S67" i="1"/>
  <c r="N45" i="1"/>
  <c r="P45" i="1" s="1"/>
  <c r="R45" i="1" s="1"/>
  <c r="S45" i="1" s="1"/>
  <c r="N38" i="1"/>
  <c r="G71" i="1" l="1"/>
  <c r="L48" i="1"/>
  <c r="J71" i="1"/>
  <c r="I71" i="1"/>
  <c r="E71" i="1"/>
  <c r="P63" i="1"/>
  <c r="R63" i="1" s="1"/>
  <c r="S63" i="1" s="1"/>
  <c r="D22" i="1"/>
  <c r="D21" i="1" s="1"/>
  <c r="D20" i="1" s="1"/>
  <c r="R68" i="1"/>
  <c r="S68" i="1" s="1"/>
  <c r="Q66" i="1"/>
  <c r="Q48" i="1" s="1"/>
  <c r="Q71" i="1" s="1"/>
  <c r="O49" i="1"/>
  <c r="O48" i="1" s="1"/>
  <c r="K71" i="1"/>
  <c r="N66" i="1"/>
  <c r="P66" i="1" s="1"/>
  <c r="H71" i="1"/>
  <c r="C22" i="1"/>
  <c r="N23" i="1"/>
  <c r="P23" i="1" s="1"/>
  <c r="R23" i="1" s="1"/>
  <c r="S23" i="1" s="1"/>
  <c r="O38" i="1"/>
  <c r="O20" i="1" s="1"/>
  <c r="S61" i="1"/>
  <c r="F71" i="1"/>
  <c r="S60" i="1"/>
  <c r="D48" i="1"/>
  <c r="N49" i="1"/>
  <c r="N48" i="1" l="1"/>
  <c r="L71" i="1"/>
  <c r="P49" i="1"/>
  <c r="R49" i="1" s="1"/>
  <c r="S49" i="1" s="1"/>
  <c r="P48" i="1"/>
  <c r="R48" i="1" s="1"/>
  <c r="S48" i="1" s="1"/>
  <c r="O71" i="1"/>
  <c r="R66" i="1"/>
  <c r="S66" i="1" s="1"/>
  <c r="P38" i="1"/>
  <c r="R38" i="1" s="1"/>
  <c r="S38" i="1" s="1"/>
  <c r="D71" i="1"/>
  <c r="N22" i="1"/>
  <c r="P22" i="1" s="1"/>
  <c r="R22" i="1" s="1"/>
  <c r="S22" i="1" s="1"/>
  <c r="C21" i="1"/>
  <c r="N21" i="1" l="1"/>
  <c r="P21" i="1" s="1"/>
  <c r="R21" i="1" s="1"/>
  <c r="S21" i="1" s="1"/>
  <c r="C20" i="1"/>
  <c r="C71" i="1" l="1"/>
  <c r="N20" i="1"/>
  <c r="P20" i="1" s="1"/>
  <c r="R20" i="1" l="1"/>
  <c r="P71" i="1"/>
  <c r="N71" i="1"/>
  <c r="S20" i="1" l="1"/>
  <c r="R71" i="1"/>
  <c r="S71" i="1" l="1"/>
</calcChain>
</file>

<file path=xl/sharedStrings.xml><?xml version="1.0" encoding="utf-8"?>
<sst xmlns="http://schemas.openxmlformats.org/spreadsheetml/2006/main" count="115" uniqueCount="107">
  <si>
    <t>Anexa nr.1</t>
  </si>
  <si>
    <t xml:space="preserve">BUGETUL GENERAL CONSOLIDAT </t>
  </si>
  <si>
    <t>Realizări 01.01 - 30.06.2025</t>
  </si>
  <si>
    <t>PIB 2025</t>
  </si>
  <si>
    <t>-milioane lei -</t>
  </si>
  <si>
    <t xml:space="preserve">Bugetul </t>
  </si>
  <si>
    <t xml:space="preserve">Fondul </t>
  </si>
  <si>
    <t xml:space="preserve">Credite </t>
  </si>
  <si>
    <t xml:space="preserve">Fonduri </t>
  </si>
  <si>
    <t>Bugetul</t>
  </si>
  <si>
    <t>Eximbank</t>
  </si>
  <si>
    <t>Total</t>
  </si>
  <si>
    <t xml:space="preserve">Transferuri </t>
  </si>
  <si>
    <t>Opera-</t>
  </si>
  <si>
    <t>Buget general consolidat</t>
  </si>
  <si>
    <t>de</t>
  </si>
  <si>
    <t xml:space="preserve">centralizat </t>
  </si>
  <si>
    <t>asig</t>
  </si>
  <si>
    <t xml:space="preserve">asig. </t>
  </si>
  <si>
    <t xml:space="preserve">national </t>
  </si>
  <si>
    <t xml:space="preserve">externe </t>
  </si>
  <si>
    <t>institutiilor</t>
  </si>
  <si>
    <t xml:space="preserve"> trezoreriei </t>
  </si>
  <si>
    <t xml:space="preserve"> Companiei </t>
  </si>
  <si>
    <t xml:space="preserve">intre </t>
  </si>
  <si>
    <t xml:space="preserve"> buget </t>
  </si>
  <si>
    <t xml:space="preserve">tiuni </t>
  </si>
  <si>
    <t>stat</t>
  </si>
  <si>
    <t xml:space="preserve">al unitatilor </t>
  </si>
  <si>
    <t xml:space="preserve">sociale </t>
  </si>
  <si>
    <t xml:space="preserve">pentru </t>
  </si>
  <si>
    <t>unic de</t>
  </si>
  <si>
    <t>ministere</t>
  </si>
  <si>
    <t>publice</t>
  </si>
  <si>
    <t xml:space="preserve"> neram-</t>
  </si>
  <si>
    <t>statului</t>
  </si>
  <si>
    <t xml:space="preserve">  nationale de </t>
  </si>
  <si>
    <t>bugete</t>
  </si>
  <si>
    <t xml:space="preserve">  general </t>
  </si>
  <si>
    <t>finan-</t>
  </si>
  <si>
    <t xml:space="preserve">adm. </t>
  </si>
  <si>
    <t>de stat</t>
  </si>
  <si>
    <t xml:space="preserve">somaj </t>
  </si>
  <si>
    <t xml:space="preserve"> asigurari </t>
  </si>
  <si>
    <t xml:space="preserve"> finantate </t>
  </si>
  <si>
    <t xml:space="preserve">bursabile </t>
  </si>
  <si>
    <t>administrare</t>
  </si>
  <si>
    <t xml:space="preserve">(se scad) </t>
  </si>
  <si>
    <t xml:space="preserve"> consolidat</t>
  </si>
  <si>
    <t>ciare</t>
  </si>
  <si>
    <t xml:space="preserve">teritoriale </t>
  </si>
  <si>
    <t>sociale  de</t>
  </si>
  <si>
    <t xml:space="preserve"> integral sau </t>
  </si>
  <si>
    <t xml:space="preserve">a infrastructurii </t>
  </si>
  <si>
    <t>Sume</t>
  </si>
  <si>
    <t>% din PIB</t>
  </si>
  <si>
    <t xml:space="preserve"> sanatate </t>
  </si>
  <si>
    <t xml:space="preserve"> partial din
venituri 
proprii</t>
  </si>
  <si>
    <t>rutiere</t>
  </si>
  <si>
    <t xml:space="preserve">   VENITURI TOTALE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</si>
  <si>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</si>
  <si>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</si>
  <si>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</si>
  <si>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</si>
  <si>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</si>
  <si>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</si>
  <si>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</si>
  <si>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</si>
  <si>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 xml:space="preserve"> TVA</t>
  </si>
  <si>
    <t>Accize</t>
  </si>
  <si>
    <t>Alte impozite si taxe pe bunuri si servicii</t>
  </si>
  <si>
    <t xml:space="preserve">Taxe pe utilizarea bunurilor, autorizarea utilizarii bunurilor sau pe desfasurarea de activitati </t>
  </si>
  <si>
    <t>Impozit pe comertul exterior si tranzactiile internationale (taxe vamale)</t>
  </si>
  <si>
    <t>Alte impozite si taxe fiscale</t>
  </si>
  <si>
    <t xml:space="preserve">  Contributii de asigurari</t>
  </si>
  <si>
    <t xml:space="preserve">  Venituri nefiscale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</si>
  <si>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</si>
  <si>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</si>
  <si>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</si>
  <si>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</si>
  <si>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</si>
  <si>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în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</si>
  <si>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</si>
  <si>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</si>
  <si>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</si>
  <si>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</si>
  <si>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</si>
  <si>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</si>
  <si>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</si>
  <si>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</si>
  <si>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</si>
  <si>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</si>
  <si>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</si>
  <si>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externe 
nerambursabile</t>
  </si>
  <si>
    <t>Asistenta sociala</t>
  </si>
  <si>
    <t>Proiecte cu finantare din fonduri externe nerambursabile aferente cadrului financiar 
2014-2020 si din fondul de modernizare</t>
  </si>
  <si>
    <t>Alte cheltuieli</t>
  </si>
  <si>
    <t>Proiecte cu finantare din sumele 
reprezentând asistenta financiara
nerambursabila aferenta PNRR</t>
  </si>
  <si>
    <t>Proiecte cu finantare din sumele aferente
componentei de imprumut a PNRR</t>
  </si>
  <si>
    <t>Cheltuieli aferente programelor cu finantare rambursabila</t>
  </si>
  <si>
    <t>Cheltuieli de capital</t>
  </si>
  <si>
    <t>Active nefinanciare</t>
  </si>
  <si>
    <t>Active financiare</t>
  </si>
  <si>
    <t>Imprumuturi</t>
  </si>
  <si>
    <t>Rambursari de credite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</si>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</sst>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l_e_i_-;\-* #,##0.00\ _l_e_i_-;_-* &quot;-&quot;??\ _l_e_i_-;_-@_-"/>
    <numFmt numFmtId="164" formatCode="#,##0.0"/>
    <numFmt numFmtId="165" formatCode="#,##0.000"/>
    <numFmt numFmtId="166" formatCode="#,##0.0000"/>
    <numFmt numFmtId="167" formatCode="#,##0.000000"/>
    <numFmt numFmtId="168" formatCode="#,##0.0000000"/>
    <numFmt numFmtId="169" formatCode="#,##0.000000000"/>
  </numFmts>
  <fonts count="22" x14ac:knownFonts="1">
    <font>
      <sz val="10"/>
      <name val="Arial"/>
    </font>
    <font>
      <sz val="12"/>
      <name val="Arial"/>
      <family val="2"/>
      <charset val="238"/>
    </font>
    <font>
      <b/>
      <sz val="14"/>
      <name val="Arial"/>
      <family val="2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3"/>
      <name val="Arial"/>
      <family val="2"/>
    </font>
    <font>
      <i/>
      <sz val="12"/>
      <name val="Arial"/>
      <family val="2"/>
    </font>
    <font>
      <b/>
      <sz val="13"/>
      <color indexed="10"/>
      <name val="Arial"/>
      <family val="2"/>
    </font>
    <font>
      <b/>
      <sz val="14"/>
      <name val="Arial"/>
      <family val="2"/>
      <charset val="238"/>
    </font>
    <font>
      <sz val="12"/>
      <color indexed="9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9" fillId="0" borderId="0" applyFill="0" applyBorder="0" applyAlignment="0" applyProtection="0"/>
    <xf numFmtId="0" fontId="9" fillId="0" borderId="0"/>
    <xf numFmtId="0" fontId="9" fillId="0" borderId="0"/>
  </cellStyleXfs>
  <cellXfs count="150">
    <xf numFmtId="0" fontId="0" fillId="0" borderId="0" xfId="0"/>
    <xf numFmtId="164" fontId="10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/>
    <xf numFmtId="165" fontId="14" fillId="2" borderId="0" xfId="0" applyNumberFormat="1" applyFont="1" applyFill="1" applyBorder="1" applyAlignment="1" applyProtection="1">
      <alignment horizontal="right" wrapText="1"/>
      <protection locked="0"/>
    </xf>
    <xf numFmtId="165" fontId="1" fillId="2" borderId="0" xfId="0" applyNumberFormat="1" applyFont="1" applyFill="1" applyAlignment="1" applyProtection="1">
      <alignment horizontal="center" vertical="center"/>
      <protection locked="0"/>
    </xf>
    <xf numFmtId="165" fontId="11" fillId="2" borderId="0" xfId="0" applyNumberFormat="1" applyFont="1" applyFill="1" applyAlignment="1" applyProtection="1">
      <protection locked="0"/>
    </xf>
    <xf numFmtId="165" fontId="11" fillId="2" borderId="1" xfId="0" applyNumberFormat="1" applyFont="1" applyFill="1" applyBorder="1" applyAlignment="1" applyProtection="1">
      <protection locked="0"/>
    </xf>
    <xf numFmtId="0" fontId="9" fillId="2" borderId="0" xfId="0" applyFont="1" applyFill="1"/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left" vertic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right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alignment horizontal="center"/>
      <protection locked="0"/>
    </xf>
    <xf numFmtId="164" fontId="5" fillId="2" borderId="0" xfId="0" applyNumberFormat="1" applyFont="1" applyFill="1" applyAlignment="1" applyProtection="1">
      <protection locked="0"/>
    </xf>
    <xf numFmtId="165" fontId="5" fillId="2" borderId="0" xfId="0" applyNumberFormat="1" applyFont="1" applyFill="1" applyAlignment="1" applyProtection="1">
      <alignment horizontal="right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center"/>
      <protection locked="0"/>
    </xf>
    <xf numFmtId="0" fontId="5" fillId="2" borderId="0" xfId="2" applyFont="1" applyFill="1" applyBorder="1" applyAlignment="1">
      <alignment horizontal="center"/>
    </xf>
    <xf numFmtId="49" fontId="4" fillId="2" borderId="0" xfId="2" applyNumberFormat="1" applyFont="1" applyFill="1" applyBorder="1" applyAlignment="1" applyProtection="1">
      <alignment horizontal="center"/>
      <protection locked="0"/>
    </xf>
    <xf numFmtId="3" fontId="11" fillId="2" borderId="0" xfId="0" applyNumberFormat="1" applyFont="1" applyFill="1" applyBorder="1" applyAlignment="1" applyProtection="1">
      <alignment horizontal="center"/>
      <protection locked="0"/>
    </xf>
    <xf numFmtId="4" fontId="11" fillId="2" borderId="0" xfId="0" applyNumberFormat="1" applyFont="1" applyFill="1" applyBorder="1" applyAlignment="1" applyProtection="1">
      <alignment horizontal="center"/>
      <protection locked="0"/>
    </xf>
    <xf numFmtId="164" fontId="11" fillId="2" borderId="0" xfId="0" applyNumberFormat="1" applyFont="1" applyFill="1" applyAlignment="1" applyProtection="1">
      <protection locked="0"/>
    </xf>
    <xf numFmtId="49" fontId="4" fillId="2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165" fontId="13" fillId="2" borderId="0" xfId="0" applyNumberFormat="1" applyFont="1" applyFill="1" applyAlignment="1" applyProtection="1">
      <protection locked="0"/>
    </xf>
    <xf numFmtId="164" fontId="0" fillId="2" borderId="0" xfId="0" applyNumberFormat="1" applyFont="1" applyFill="1" applyAlignment="1" applyProtection="1">
      <alignment horizontal="right"/>
      <protection locked="0"/>
    </xf>
    <xf numFmtId="165" fontId="13" fillId="2" borderId="0" xfId="0" applyNumberFormat="1" applyFont="1" applyFill="1" applyAlignment="1" applyProtection="1">
      <alignment horizontal="center"/>
      <protection locked="0"/>
    </xf>
    <xf numFmtId="3" fontId="11" fillId="2" borderId="0" xfId="0" applyNumberFormat="1" applyFont="1" applyFill="1" applyAlignment="1" applyProtection="1">
      <alignment horizontal="right"/>
      <protection locked="0"/>
    </xf>
    <xf numFmtId="4" fontId="4" fillId="2" borderId="0" xfId="0" applyNumberFormat="1" applyFont="1" applyFill="1" applyBorder="1" applyAlignment="1" applyProtection="1">
      <alignment horizontal="center"/>
      <protection locked="0"/>
    </xf>
    <xf numFmtId="165" fontId="12" fillId="2" borderId="0" xfId="0" applyNumberFormat="1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right"/>
      <protection locked="0"/>
    </xf>
    <xf numFmtId="164" fontId="11" fillId="2" borderId="0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Alignment="1" applyProtection="1">
      <alignment horizontal="right"/>
      <protection locked="0"/>
    </xf>
    <xf numFmtId="167" fontId="11" fillId="2" borderId="0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Border="1" applyAlignment="1" applyProtection="1">
      <protection locked="0"/>
    </xf>
    <xf numFmtId="166" fontId="4" fillId="2" borderId="0" xfId="0" applyNumberFormat="1" applyFont="1" applyFill="1" applyBorder="1" applyAlignment="1" applyProtection="1">
      <alignment horizontal="center"/>
      <protection locked="0"/>
    </xf>
    <xf numFmtId="165" fontId="1" fillId="2" borderId="0" xfId="0" applyNumberFormat="1" applyFont="1" applyFill="1" applyBorder="1" applyAlignment="1" applyProtection="1">
      <alignment horizontal="center"/>
      <protection locked="0"/>
    </xf>
    <xf numFmtId="165" fontId="15" fillId="2" borderId="0" xfId="0" applyNumberFormat="1" applyFont="1" applyFill="1" applyAlignment="1" applyProtection="1">
      <alignment horizontal="center" vertical="center"/>
      <protection locked="0"/>
    </xf>
    <xf numFmtId="165" fontId="16" fillId="2" borderId="0" xfId="0" applyNumberFormat="1" applyFont="1" applyFill="1" applyBorder="1" applyAlignment="1" applyProtection="1">
      <protection locked="0"/>
    </xf>
    <xf numFmtId="165" fontId="5" fillId="2" borderId="0" xfId="0" applyNumberFormat="1" applyFont="1" applyFill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5" fillId="2" borderId="0" xfId="3" applyNumberFormat="1" applyFont="1" applyFill="1" applyAlignment="1"/>
    <xf numFmtId="164" fontId="6" fillId="2" borderId="0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3" fillId="2" borderId="0" xfId="0" applyNumberFormat="1" applyFont="1" applyFill="1" applyBorder="1" applyAlignment="1" applyProtection="1">
      <protection locked="0"/>
    </xf>
    <xf numFmtId="165" fontId="6" fillId="2" borderId="0" xfId="0" applyNumberFormat="1" applyFont="1" applyFill="1" applyBorder="1" applyAlignment="1" applyProtection="1">
      <alignment horizontal="center"/>
      <protection locked="0"/>
    </xf>
    <xf numFmtId="3" fontId="4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 applyProtection="1">
      <protection locked="0"/>
    </xf>
    <xf numFmtId="165" fontId="5" fillId="2" borderId="0" xfId="0" quotePrefix="1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Alignment="1" applyProtection="1">
      <alignment horizontal="center" vertical="center"/>
    </xf>
    <xf numFmtId="164" fontId="1" fillId="2" borderId="2" xfId="0" applyNumberFormat="1" applyFont="1" applyFill="1" applyBorder="1" applyAlignment="1" applyProtection="1">
      <alignment horizontal="center" vertical="top" readingOrder="1"/>
    </xf>
    <xf numFmtId="164" fontId="3" fillId="2" borderId="2" xfId="0" applyNumberFormat="1" applyFont="1" applyFill="1" applyBorder="1" applyAlignment="1" applyProtection="1">
      <alignment horizontal="center" vertical="top" readingOrder="1"/>
    </xf>
    <xf numFmtId="164" fontId="5" fillId="2" borderId="2" xfId="0" applyNumberFormat="1" applyFont="1" applyFill="1" applyBorder="1" applyAlignment="1" applyProtection="1">
      <alignment horizontal="center" readingOrder="1"/>
      <protection locked="0"/>
    </xf>
    <xf numFmtId="164" fontId="5" fillId="2" borderId="2" xfId="0" applyNumberFormat="1" applyFont="1" applyFill="1" applyBorder="1" applyAlignment="1" applyProtection="1">
      <alignment horizontal="center" vertical="top" readingOrder="1"/>
    </xf>
    <xf numFmtId="164" fontId="5" fillId="2" borderId="2" xfId="0" applyNumberFormat="1" applyFont="1" applyFill="1" applyBorder="1" applyAlignment="1">
      <alignment horizontal="center" vertical="top" wrapText="1"/>
    </xf>
    <xf numFmtId="164" fontId="17" fillId="2" borderId="0" xfId="0" applyNumberFormat="1" applyFont="1" applyFill="1" applyAlignment="1" applyProtection="1">
      <alignment horizontal="right" vertical="center"/>
      <protection locked="0"/>
    </xf>
    <xf numFmtId="0" fontId="1" fillId="2" borderId="0" xfId="0" applyFont="1" applyFill="1" applyBorder="1" applyAlignment="1">
      <alignment horizontal="center" vertical="top" readingOrder="1"/>
    </xf>
    <xf numFmtId="0" fontId="3" fillId="2" borderId="0" xfId="0" applyFont="1" applyFill="1" applyBorder="1" applyAlignment="1">
      <alignment horizontal="center" vertical="top" readingOrder="1"/>
    </xf>
    <xf numFmtId="0" fontId="1" fillId="2" borderId="0" xfId="0" applyFont="1" applyFill="1" applyBorder="1" applyAlignment="1">
      <alignment horizontal="center" vertical="top" wrapText="1" readingOrder="1"/>
    </xf>
    <xf numFmtId="164" fontId="5" fillId="2" borderId="0" xfId="0" applyNumberFormat="1" applyFont="1" applyFill="1" applyBorder="1" applyAlignment="1" applyProtection="1">
      <alignment horizontal="center" readingOrder="1"/>
      <protection locked="0"/>
    </xf>
    <xf numFmtId="164" fontId="5" fillId="2" borderId="0" xfId="0" applyNumberFormat="1" applyFont="1" applyFill="1" applyBorder="1" applyAlignment="1" applyProtection="1">
      <alignment horizontal="center" vertical="top" readingOrder="1"/>
    </xf>
    <xf numFmtId="164" fontId="1" fillId="2" borderId="0" xfId="0" applyNumberFormat="1" applyFont="1" applyFill="1" applyBorder="1" applyAlignment="1" applyProtection="1">
      <alignment horizontal="center" vertical="top" readingOrder="1"/>
    </xf>
    <xf numFmtId="164" fontId="5" fillId="2" borderId="0" xfId="0" applyNumberFormat="1" applyFont="1" applyFill="1" applyBorder="1" applyAlignment="1">
      <alignment horizontal="center" vertical="top" wrapText="1"/>
    </xf>
    <xf numFmtId="164" fontId="18" fillId="2" borderId="0" xfId="0" applyNumberFormat="1" applyFont="1" applyFill="1" applyBorder="1" applyAlignment="1" applyProtection="1">
      <alignment horizontal="right" wrapText="1"/>
      <protection locked="0"/>
    </xf>
    <xf numFmtId="167" fontId="1" fillId="2" borderId="0" xfId="0" applyNumberFormat="1" applyFont="1" applyFill="1" applyBorder="1" applyAlignment="1">
      <alignment horizontal="center" vertical="top" readingOrder="1"/>
    </xf>
    <xf numFmtId="0" fontId="9" fillId="2" borderId="0" xfId="0" applyFont="1" applyFill="1" applyAlignment="1">
      <alignment horizontal="center"/>
    </xf>
    <xf numFmtId="164" fontId="19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center" vertical="top" wrapText="1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13" fillId="2" borderId="0" xfId="0" applyNumberFormat="1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Alignment="1" applyProtection="1">
      <alignment horizontal="center" vertical="center"/>
      <protection locked="0"/>
    </xf>
    <xf numFmtId="164" fontId="1" fillId="2" borderId="3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 applyProtection="1">
      <alignment horizontal="left" vertical="center" indent="2"/>
      <protection locked="0"/>
    </xf>
    <xf numFmtId="164" fontId="4" fillId="2" borderId="0" xfId="0" applyNumberFormat="1" applyFont="1" applyFill="1" applyAlignment="1" applyProtection="1">
      <alignment horizontal="center" vertical="center"/>
    </xf>
    <xf numFmtId="164" fontId="5" fillId="2" borderId="0" xfId="0" applyNumberFormat="1" applyFont="1" applyFill="1" applyAlignment="1" applyProtection="1">
      <alignment horizontal="left" wrapText="1" indent="3"/>
      <protection locked="0"/>
    </xf>
    <xf numFmtId="164" fontId="1" fillId="2" borderId="0" xfId="0" applyNumberFormat="1" applyFont="1" applyFill="1" applyAlignment="1" applyProtection="1">
      <alignment horizontal="left" indent="4"/>
      <protection locked="0"/>
    </xf>
    <xf numFmtId="164" fontId="1" fillId="2" borderId="0" xfId="0" applyNumberFormat="1" applyFont="1" applyFill="1" applyAlignment="1" applyProtection="1">
      <alignment horizontal="left" vertical="center" indent="4"/>
      <protection locked="0"/>
    </xf>
    <xf numFmtId="164" fontId="1" fillId="2" borderId="0" xfId="0" applyNumberFormat="1" applyFont="1" applyFill="1" applyAlignment="1" applyProtection="1">
      <alignment horizontal="left" wrapText="1" indent="4"/>
      <protection locked="0"/>
    </xf>
    <xf numFmtId="164" fontId="5" fillId="2" borderId="0" xfId="0" applyNumberFormat="1" applyFont="1" applyFill="1" applyAlignment="1" applyProtection="1">
      <alignment horizontal="left" vertical="center" wrapText="1" indent="3"/>
    </xf>
    <xf numFmtId="164" fontId="10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1" fillId="2" borderId="0" xfId="0" applyNumberFormat="1" applyFont="1" applyFill="1" applyAlignment="1" applyProtection="1">
      <alignment horizontal="left" vertical="center" wrapText="1" indent="4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3"/>
    </xf>
    <xf numFmtId="164" fontId="5" fillId="2" borderId="0" xfId="0" applyNumberFormat="1" applyFont="1" applyFill="1" applyAlignment="1">
      <alignment horizontal="left" vertical="center" indent="1"/>
    </xf>
    <xf numFmtId="164" fontId="5" fillId="2" borderId="0" xfId="0" quotePrefix="1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vertical="center" indent="1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Alignment="1" applyProtection="1">
      <alignment horizontal="left" vertical="center"/>
    </xf>
    <xf numFmtId="164" fontId="5" fillId="2" borderId="0" xfId="0" applyNumberFormat="1" applyFont="1" applyFill="1" applyAlignment="1" applyProtection="1">
      <alignment vertical="center"/>
    </xf>
    <xf numFmtId="168" fontId="1" fillId="2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 wrapText="1"/>
    </xf>
    <xf numFmtId="164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wrapText="1"/>
      <protection locked="0"/>
    </xf>
    <xf numFmtId="164" fontId="20" fillId="2" borderId="0" xfId="0" applyNumberFormat="1" applyFont="1" applyFill="1" applyAlignment="1" applyProtection="1">
      <alignment horizontal="center" vertical="center"/>
      <protection locked="0"/>
    </xf>
    <xf numFmtId="169" fontId="21" fillId="2" borderId="0" xfId="0" applyNumberFormat="1" applyFont="1" applyFill="1" applyBorder="1" applyAlignment="1" applyProtection="1">
      <alignment wrapText="1"/>
      <protection locked="0"/>
    </xf>
    <xf numFmtId="164" fontId="13" fillId="2" borderId="0" xfId="0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left" indent="1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left" indent="2"/>
    </xf>
    <xf numFmtId="164" fontId="3" fillId="2" borderId="0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 applyProtection="1">
      <alignment horizontal="left" wrapText="1" indent="2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Alignment="1" applyProtection="1">
      <alignment horizontal="left" vertical="center" wrapText="1" indent="2"/>
    </xf>
    <xf numFmtId="164" fontId="1" fillId="2" borderId="0" xfId="0" applyNumberFormat="1" applyFont="1" applyFill="1" applyAlignment="1" applyProtection="1">
      <alignment horizontal="left" indent="4"/>
    </xf>
    <xf numFmtId="164" fontId="1" fillId="2" borderId="0" xfId="0" applyNumberFormat="1" applyFont="1" applyFill="1" applyAlignment="1">
      <alignment horizontal="left" indent="4"/>
    </xf>
    <xf numFmtId="164" fontId="5" fillId="2" borderId="0" xfId="0" applyNumberFormat="1" applyFont="1" applyFill="1" applyAlignment="1">
      <alignment horizontal="left" wrapText="1" indent="1"/>
    </xf>
    <xf numFmtId="164" fontId="5" fillId="2" borderId="3" xfId="0" applyNumberFormat="1" applyFont="1" applyFill="1" applyBorder="1" applyAlignment="1" applyProtection="1">
      <alignment horizontal="left" vertical="center"/>
    </xf>
    <xf numFmtId="164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2" borderId="3" xfId="0" applyNumberFormat="1" applyFont="1" applyFill="1" applyBorder="1" applyAlignment="1" applyProtection="1">
      <alignment horizontal="center" vertical="center"/>
    </xf>
    <xf numFmtId="4" fontId="5" fillId="2" borderId="3" xfId="1" applyNumberFormat="1" applyFont="1" applyFill="1" applyBorder="1" applyAlignment="1" applyProtection="1">
      <alignment horizontal="center" vertical="center"/>
    </xf>
    <xf numFmtId="164" fontId="3" fillId="2" borderId="0" xfId="0" applyNumberFormat="1" applyFont="1" applyFill="1" applyAlignment="1" applyProtection="1">
      <alignment horizontal="center"/>
      <protection locked="0"/>
    </xf>
    <xf numFmtId="164" fontId="1" fillId="2" borderId="3" xfId="0" applyNumberFormat="1" applyFont="1" applyFill="1" applyBorder="1" applyAlignment="1" applyProtection="1">
      <alignment horizontal="right"/>
      <protection locked="0"/>
    </xf>
    <xf numFmtId="164" fontId="19" fillId="2" borderId="3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center" vertical="top" readingOrder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readingOrder="1"/>
    </xf>
    <xf numFmtId="164" fontId="5" fillId="2" borderId="3" xfId="0" applyNumberFormat="1" applyFont="1" applyFill="1" applyBorder="1" applyAlignment="1" applyProtection="1">
      <alignment horizontal="center" readingOrder="1"/>
      <protection locked="0"/>
    </xf>
    <xf numFmtId="164" fontId="1" fillId="2" borderId="3" xfId="0" applyNumberFormat="1" applyFont="1" applyFill="1" applyBorder="1" applyAlignment="1" applyProtection="1">
      <alignment horizontal="center" vertical="top" readingOrder="1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165" fontId="5" fillId="2" borderId="3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 2" xfId="2"/>
    <cellStyle name="Normal_realizari.bugete.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tyles" Target="style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sharedStrings" Target="sharedStrings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P1934\retea%20on%2010.236.1.89\Executii\Executii%202025\06%20iunie%202025\BGC%20-%2030%20%20iunie%202025%20-%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unie in luna"/>
      <sheetName val="iunie 2025 "/>
      <sheetName val="UAT iunie 2025"/>
      <sheetName val="consolidari iunie"/>
      <sheetName val="mai 2025 (valori )"/>
      <sheetName val="UAT mai 2025 (valori)"/>
      <sheetName val="Sinteza - An 2"/>
      <sheetName val="2024 - 2025"/>
      <sheetName val="Progr.30.06.2025.(Stela)"/>
      <sheetName val="Sinteza - Anexa program anual"/>
      <sheetName val="program %.exec"/>
      <sheetName val="dob_trez"/>
      <sheetName val="SPECIAL_CNAIR"/>
      <sheetName val="CNAIR_ex"/>
      <sheetName val="iunie 2024 "/>
      <sheetName val="leg"/>
      <sheetName val="Sinteza-Anexa program 6 luni"/>
      <sheetName val="progr 6 luni % execuție  "/>
      <sheetName val="Sinteza-anexa program 9 luni "/>
      <sheetName val="program 9 luni .%.exec "/>
      <sheetName val="Sinteza - program 3 luni "/>
      <sheetName val="program trim I _%.exec"/>
      <sheetName val="program %.exec (3)"/>
      <sheetName val="buget initial 2025"/>
      <sheetName val="Anexa nr.2"/>
      <sheetName val="An2 progr.initial_actualiz_exec"/>
      <sheetName val="Sinteza - Anexa progr.an,sem.I"/>
      <sheetName val="Sinteza - An 2 (engleza)"/>
      <sheetName val="2023 Engl"/>
      <sheetName val="bgc desfasurat"/>
      <sheetName val="Sinteza - Anexa progr.an,tr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/>
      <sheetData sheetId="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72"/>
  <sheetViews>
    <sheetView showZeros="0" tabSelected="1" view="pageBreakPreview" zoomScale="75" zoomScaleNormal="85" zoomScaleSheetLayoutView="75" workbookViewId="0">
      <pane xSplit="2" ySplit="15" topLeftCell="E64" activePane="bottomRight" state="frozen"/>
      <selection pane="topRight" activeCell="C1" sqref="C1"/>
      <selection pane="bottomLeft" activeCell="A16" sqref="A16"/>
      <selection pane="bottomRight" activeCell="K74" sqref="K74"/>
    </sheetView>
  </sheetViews>
  <sheetFormatPr defaultColWidth="8.88671875" defaultRowHeight="20.100000000000001" customHeight="1" outlineLevelRow="1" x14ac:dyDescent="0.3"/>
  <cols>
    <col min="1" max="1" width="3.88671875" style="2" customWidth="1"/>
    <col min="2" max="2" width="54.44140625" style="24" customWidth="1"/>
    <col min="3" max="3" width="21.109375" style="24" customWidth="1"/>
    <col min="4" max="4" width="13.6640625" style="24" customWidth="1"/>
    <col min="5" max="5" width="16" style="140" customWidth="1"/>
    <col min="6" max="6" width="12.6640625" style="140" customWidth="1"/>
    <col min="7" max="7" width="15.6640625" style="140" customWidth="1"/>
    <col min="8" max="8" width="10.6640625" style="140" customWidth="1"/>
    <col min="9" max="9" width="15.88671875" style="24" customWidth="1"/>
    <col min="10" max="10" width="12.6640625" style="24" customWidth="1"/>
    <col min="11" max="11" width="12.88671875" style="24" customWidth="1"/>
    <col min="12" max="12" width="14.33203125" style="24" customWidth="1"/>
    <col min="13" max="13" width="13.6640625" style="24" customWidth="1"/>
    <col min="14" max="14" width="14" style="25" customWidth="1"/>
    <col min="15" max="15" width="11.6640625" style="24" customWidth="1"/>
    <col min="16" max="16" width="12.6640625" style="25" customWidth="1"/>
    <col min="17" max="17" width="11.5546875" style="24" customWidth="1"/>
    <col min="18" max="18" width="15.6640625" style="26" customWidth="1"/>
    <col min="19" max="19" width="9.5546875" style="57" customWidth="1"/>
    <col min="20" max="16384" width="8.88671875" style="2"/>
  </cols>
  <sheetData>
    <row r="1" spans="1:19" ht="23.25" customHeight="1" x14ac:dyDescent="0.3">
      <c r="B1" s="20"/>
      <c r="C1" s="2"/>
      <c r="D1" s="2"/>
      <c r="E1" s="21"/>
      <c r="F1" s="21"/>
      <c r="G1" s="21"/>
      <c r="H1" s="22"/>
      <c r="I1" s="23"/>
      <c r="S1" s="27" t="s">
        <v>0</v>
      </c>
    </row>
    <row r="2" spans="1:19" ht="15" hidden="1" customHeight="1" x14ac:dyDescent="0.3">
      <c r="B2" s="28"/>
      <c r="C2" s="29"/>
      <c r="D2" s="30"/>
      <c r="E2" s="31"/>
      <c r="F2" s="31"/>
      <c r="G2" s="31"/>
      <c r="H2" s="31"/>
      <c r="I2" s="29"/>
      <c r="J2" s="32"/>
      <c r="K2" s="30"/>
      <c r="L2" s="2"/>
      <c r="M2" s="2"/>
      <c r="N2" s="33"/>
      <c r="O2" s="8"/>
      <c r="P2" s="8"/>
      <c r="Q2" s="8"/>
      <c r="R2" s="8"/>
      <c r="S2" s="8"/>
    </row>
    <row r="3" spans="1:19" ht="22.5" customHeight="1" outlineLevel="1" x14ac:dyDescent="0.3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15.6" outlineLevel="1" x14ac:dyDescent="0.3">
      <c r="B4" s="35" t="s">
        <v>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1:19" ht="15.6" outlineLevel="1" x14ac:dyDescent="0.3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 ht="15.6" outlineLevel="1" x14ac:dyDescent="0.3">
      <c r="B6" s="1"/>
      <c r="C6" s="36"/>
      <c r="D6" s="36"/>
      <c r="E6" s="37"/>
      <c r="F6" s="38"/>
      <c r="G6" s="37"/>
      <c r="H6" s="39"/>
      <c r="I6" s="40"/>
      <c r="J6" s="41"/>
      <c r="K6" s="42"/>
      <c r="L6" s="43"/>
      <c r="M6" s="43"/>
      <c r="N6" s="11"/>
      <c r="O6" s="39"/>
      <c r="P6" s="39"/>
      <c r="Q6" s="39"/>
      <c r="R6" s="39"/>
      <c r="S6" s="39"/>
    </row>
    <row r="7" spans="1:19" ht="15.6" outlineLevel="1" x14ac:dyDescent="0.3">
      <c r="B7" s="44"/>
      <c r="C7" s="37"/>
      <c r="D7" s="37"/>
      <c r="E7" s="37"/>
      <c r="F7" s="37"/>
      <c r="G7" s="37"/>
      <c r="H7" s="45"/>
      <c r="I7" s="46"/>
      <c r="J7" s="47"/>
      <c r="K7" s="48"/>
      <c r="L7" s="49"/>
      <c r="M7" s="37"/>
      <c r="N7" s="45"/>
      <c r="P7" s="45"/>
      <c r="Q7" s="45"/>
      <c r="R7" s="39"/>
      <c r="S7" s="45"/>
    </row>
    <row r="8" spans="1:19" ht="15" customHeight="1" outlineLevel="1" x14ac:dyDescent="0.3">
      <c r="B8" s="3"/>
      <c r="C8" s="37"/>
      <c r="D8" s="37"/>
      <c r="E8" s="37"/>
      <c r="F8" s="45"/>
      <c r="G8" s="37"/>
      <c r="H8" s="45"/>
      <c r="I8" s="47"/>
      <c r="J8" s="50"/>
      <c r="K8" s="51"/>
      <c r="L8" s="45"/>
      <c r="M8" s="45"/>
      <c r="N8" s="45"/>
      <c r="O8" s="45"/>
      <c r="P8" s="45"/>
      <c r="Q8" s="45"/>
      <c r="R8" s="39"/>
      <c r="S8" s="45"/>
    </row>
    <row r="9" spans="1:19" ht="15.6" outlineLevel="1" x14ac:dyDescent="0.3">
      <c r="B9" s="4"/>
      <c r="C9" s="11"/>
      <c r="D9" s="11"/>
      <c r="E9" s="11"/>
      <c r="F9" s="11"/>
      <c r="G9" s="11"/>
      <c r="H9" s="11"/>
      <c r="I9" s="5"/>
      <c r="J9" s="52"/>
      <c r="K9" s="37"/>
      <c r="L9" s="49"/>
      <c r="M9" s="53"/>
      <c r="N9" s="45"/>
      <c r="O9" s="45"/>
      <c r="P9" s="45"/>
      <c r="Q9" s="45"/>
      <c r="R9" s="45"/>
      <c r="S9" s="45"/>
    </row>
    <row r="10" spans="1:19" ht="19.2" customHeight="1" outlineLevel="1" x14ac:dyDescent="0.3">
      <c r="B10" s="6"/>
      <c r="C10" s="5"/>
      <c r="D10" s="11"/>
      <c r="E10" s="5"/>
      <c r="F10" s="5"/>
      <c r="G10" s="5"/>
      <c r="H10" s="11"/>
      <c r="I10" s="11"/>
      <c r="J10" s="41"/>
      <c r="K10" s="55"/>
      <c r="L10" s="49"/>
      <c r="M10" s="56"/>
      <c r="N10" s="43"/>
    </row>
    <row r="11" spans="1:19" ht="19.2" customHeight="1" outlineLevel="1" x14ac:dyDescent="0.3">
      <c r="B11" s="6"/>
      <c r="C11" s="11"/>
      <c r="D11" s="11"/>
      <c r="E11" s="11"/>
      <c r="F11" s="11"/>
      <c r="G11" s="11"/>
      <c r="H11" s="11"/>
      <c r="I11" s="11"/>
      <c r="J11" s="56"/>
      <c r="K11" s="43"/>
      <c r="L11" s="49"/>
      <c r="M11" s="56"/>
      <c r="O11" s="58"/>
      <c r="P11" s="58"/>
      <c r="Q11" s="25" t="s">
        <v>3</v>
      </c>
      <c r="R11" s="59">
        <v>1894200</v>
      </c>
      <c r="S11" s="60"/>
    </row>
    <row r="12" spans="1:19" ht="15.6" outlineLevel="1" x14ac:dyDescent="0.3">
      <c r="A12" s="61"/>
      <c r="B12" s="7"/>
      <c r="C12" s="43"/>
      <c r="D12" s="43"/>
      <c r="E12" s="43"/>
      <c r="F12" s="43"/>
      <c r="G12" s="43"/>
      <c r="H12" s="62"/>
      <c r="I12" s="63"/>
      <c r="J12" s="2"/>
      <c r="K12" s="54"/>
      <c r="L12" s="64"/>
      <c r="M12" s="54"/>
      <c r="N12" s="32"/>
      <c r="O12" s="9"/>
      <c r="P12" s="65"/>
      <c r="Q12" s="9"/>
      <c r="R12" s="66"/>
      <c r="S12" s="67" t="s">
        <v>4</v>
      </c>
    </row>
    <row r="13" spans="1:19" ht="15.6" x14ac:dyDescent="0.3">
      <c r="B13" s="6"/>
      <c r="C13" s="69" t="s">
        <v>5</v>
      </c>
      <c r="D13" s="69" t="s">
        <v>5</v>
      </c>
      <c r="E13" s="70" t="s">
        <v>5</v>
      </c>
      <c r="F13" s="70" t="s">
        <v>5</v>
      </c>
      <c r="G13" s="70" t="s">
        <v>6</v>
      </c>
      <c r="H13" s="70" t="s">
        <v>7</v>
      </c>
      <c r="I13" s="69" t="s">
        <v>5</v>
      </c>
      <c r="J13" s="69" t="s">
        <v>8</v>
      </c>
      <c r="K13" s="69" t="s">
        <v>9</v>
      </c>
      <c r="L13" s="69" t="s">
        <v>9</v>
      </c>
      <c r="M13" s="69" t="s">
        <v>10</v>
      </c>
      <c r="N13" s="71" t="s">
        <v>11</v>
      </c>
      <c r="O13" s="69" t="s">
        <v>12</v>
      </c>
      <c r="P13" s="72" t="s">
        <v>11</v>
      </c>
      <c r="Q13" s="69" t="s">
        <v>13</v>
      </c>
      <c r="R13" s="73" t="s">
        <v>14</v>
      </c>
      <c r="S13" s="73"/>
    </row>
    <row r="14" spans="1:19" ht="15" customHeight="1" x14ac:dyDescent="0.3">
      <c r="B14" s="74"/>
      <c r="C14" s="75" t="s">
        <v>15</v>
      </c>
      <c r="D14" s="75" t="s">
        <v>16</v>
      </c>
      <c r="E14" s="76" t="s">
        <v>17</v>
      </c>
      <c r="F14" s="76" t="s">
        <v>18</v>
      </c>
      <c r="G14" s="76" t="s">
        <v>19</v>
      </c>
      <c r="H14" s="76" t="s">
        <v>20</v>
      </c>
      <c r="I14" s="75" t="s">
        <v>21</v>
      </c>
      <c r="J14" s="75" t="s">
        <v>20</v>
      </c>
      <c r="K14" s="75" t="s">
        <v>22</v>
      </c>
      <c r="L14" s="75" t="s">
        <v>23</v>
      </c>
      <c r="M14" s="77"/>
      <c r="N14" s="78"/>
      <c r="O14" s="75" t="s">
        <v>24</v>
      </c>
      <c r="P14" s="79" t="s">
        <v>25</v>
      </c>
      <c r="Q14" s="80" t="s">
        <v>26</v>
      </c>
      <c r="R14" s="81"/>
      <c r="S14" s="81"/>
    </row>
    <row r="15" spans="1:19" ht="15.75" customHeight="1" x14ac:dyDescent="0.3">
      <c r="B15" s="10"/>
      <c r="C15" s="75" t="s">
        <v>27</v>
      </c>
      <c r="D15" s="75" t="s">
        <v>28</v>
      </c>
      <c r="E15" s="76" t="s">
        <v>29</v>
      </c>
      <c r="F15" s="76" t="s">
        <v>30</v>
      </c>
      <c r="G15" s="76" t="s">
        <v>31</v>
      </c>
      <c r="H15" s="76" t="s">
        <v>32</v>
      </c>
      <c r="I15" s="75" t="s">
        <v>33</v>
      </c>
      <c r="J15" s="75" t="s">
        <v>34</v>
      </c>
      <c r="K15" s="75" t="s">
        <v>35</v>
      </c>
      <c r="L15" s="75" t="s">
        <v>36</v>
      </c>
      <c r="M15" s="37"/>
      <c r="N15" s="78"/>
      <c r="O15" s="75" t="s">
        <v>37</v>
      </c>
      <c r="P15" s="79" t="s">
        <v>38</v>
      </c>
      <c r="Q15" s="80" t="s">
        <v>39</v>
      </c>
      <c r="R15" s="81"/>
      <c r="S15" s="81"/>
    </row>
    <row r="16" spans="1:19" ht="17.399999999999999" x14ac:dyDescent="0.3">
      <c r="B16" s="82"/>
      <c r="C16" s="83"/>
      <c r="D16" s="75" t="s">
        <v>40</v>
      </c>
      <c r="E16" s="76" t="s">
        <v>41</v>
      </c>
      <c r="F16" s="76" t="s">
        <v>42</v>
      </c>
      <c r="G16" s="76" t="s">
        <v>43</v>
      </c>
      <c r="H16" s="76"/>
      <c r="I16" s="75" t="s">
        <v>44</v>
      </c>
      <c r="J16" s="75" t="s">
        <v>45</v>
      </c>
      <c r="K16" s="75"/>
      <c r="L16" s="75" t="s">
        <v>46</v>
      </c>
      <c r="M16" s="37"/>
      <c r="N16" s="78"/>
      <c r="O16" s="75" t="s">
        <v>47</v>
      </c>
      <c r="P16" s="78" t="s">
        <v>48</v>
      </c>
      <c r="Q16" s="80" t="s">
        <v>49</v>
      </c>
      <c r="R16" s="81"/>
      <c r="S16" s="81"/>
    </row>
    <row r="17" spans="2:19" ht="16.2" customHeight="1" x14ac:dyDescent="0.3">
      <c r="B17" s="9"/>
      <c r="C17" s="2"/>
      <c r="D17" s="75" t="s">
        <v>50</v>
      </c>
      <c r="E17" s="76"/>
      <c r="F17" s="76"/>
      <c r="G17" s="76" t="s">
        <v>51</v>
      </c>
      <c r="H17" s="76"/>
      <c r="I17" s="75" t="s">
        <v>52</v>
      </c>
      <c r="J17" s="75"/>
      <c r="K17" s="75"/>
      <c r="L17" s="75" t="s">
        <v>53</v>
      </c>
      <c r="M17" s="75"/>
      <c r="N17" s="78"/>
      <c r="O17" s="75"/>
      <c r="P17" s="78"/>
      <c r="Q17" s="80"/>
      <c r="R17" s="84" t="s">
        <v>54</v>
      </c>
      <c r="S17" s="8" t="s">
        <v>55</v>
      </c>
    </row>
    <row r="18" spans="2:19" ht="51.6" customHeight="1" x14ac:dyDescent="0.3">
      <c r="B18" s="9"/>
      <c r="C18" s="2"/>
      <c r="D18" s="85"/>
      <c r="E18" s="85"/>
      <c r="F18" s="85"/>
      <c r="G18" s="76" t="s">
        <v>56</v>
      </c>
      <c r="H18" s="76"/>
      <c r="I18" s="86" t="s">
        <v>57</v>
      </c>
      <c r="J18" s="75"/>
      <c r="K18" s="75"/>
      <c r="L18" s="86" t="s">
        <v>58</v>
      </c>
      <c r="M18" s="86"/>
      <c r="N18" s="78"/>
      <c r="O18" s="75"/>
      <c r="P18" s="78"/>
      <c r="Q18" s="80"/>
      <c r="R18" s="84"/>
      <c r="S18" s="8"/>
    </row>
    <row r="19" spans="2:19" ht="18.600000000000001" customHeight="1" thickBot="1" x14ac:dyDescent="0.35">
      <c r="B19" s="141"/>
      <c r="C19" s="90"/>
      <c r="D19" s="142"/>
      <c r="E19" s="142"/>
      <c r="F19" s="142"/>
      <c r="G19" s="143"/>
      <c r="H19" s="143"/>
      <c r="I19" s="144"/>
      <c r="J19" s="145"/>
      <c r="K19" s="145"/>
      <c r="L19" s="144"/>
      <c r="M19" s="144"/>
      <c r="N19" s="146"/>
      <c r="O19" s="145"/>
      <c r="P19" s="146"/>
      <c r="Q19" s="147"/>
      <c r="R19" s="148"/>
      <c r="S19" s="149"/>
    </row>
    <row r="20" spans="2:19" s="91" customFormat="1" ht="30.75" customHeight="1" thickTop="1" x14ac:dyDescent="0.3">
      <c r="B20" s="12" t="s">
        <v>59</v>
      </c>
      <c r="C20" s="13">
        <f>C21+C37+C38+C39+C40+C41+C42+C43+C44+C45+C46</f>
        <v>153913.26718199998</v>
      </c>
      <c r="D20" s="13">
        <f t="shared" ref="D20:M20" si="0">D21+D37+D38+D39+D40+D41+D42+D43+D44+D45+D46</f>
        <v>80922.381154999995</v>
      </c>
      <c r="E20" s="13">
        <f t="shared" si="0"/>
        <v>75380.714905000001</v>
      </c>
      <c r="F20" s="13">
        <f t="shared" si="0"/>
        <v>1405.2777769999998</v>
      </c>
      <c r="G20" s="13">
        <f t="shared" si="0"/>
        <v>41210.070128000007</v>
      </c>
      <c r="H20" s="13">
        <f t="shared" si="0"/>
        <v>0</v>
      </c>
      <c r="I20" s="13">
        <f t="shared" si="0"/>
        <v>30104.737233</v>
      </c>
      <c r="J20" s="13">
        <f t="shared" si="0"/>
        <v>94.642783000000009</v>
      </c>
      <c r="K20" s="13">
        <f t="shared" si="0"/>
        <v>787.04143366999995</v>
      </c>
      <c r="L20" s="13">
        <f>L21+L37+L38+L39+L40+L41+L42+L43+L44+L45+L46</f>
        <v>9807.3040319999982</v>
      </c>
      <c r="M20" s="13">
        <f t="shared" si="0"/>
        <v>658.98599999999999</v>
      </c>
      <c r="N20" s="92">
        <f>SUM(C20:M20)</f>
        <v>394284.42262866994</v>
      </c>
      <c r="O20" s="93">
        <f>O21+O38+O39+O42+O40+O44</f>
        <v>-81604.679689939992</v>
      </c>
      <c r="P20" s="92">
        <f>N20+O20</f>
        <v>312679.74293872993</v>
      </c>
      <c r="Q20" s="93">
        <f>Q21+Q38+Q39+Q42+Q44</f>
        <v>-2159.1030000000001</v>
      </c>
      <c r="R20" s="94">
        <f>P20+Q20</f>
        <v>310520.63993872993</v>
      </c>
      <c r="S20" s="92">
        <f t="shared" ref="S20:S44" si="1">R20/$R$11*100</f>
        <v>16.393234079755565</v>
      </c>
    </row>
    <row r="21" spans="2:19" s="95" customFormat="1" ht="18.75" customHeight="1" x14ac:dyDescent="0.3">
      <c r="B21" s="87" t="s">
        <v>60</v>
      </c>
      <c r="C21" s="13">
        <f>C22+C35+C36</f>
        <v>128602.552667</v>
      </c>
      <c r="D21" s="13">
        <f>D22+D35+D36</f>
        <v>56892.654248999992</v>
      </c>
      <c r="E21" s="14">
        <f>E22+E35+E36</f>
        <v>59399.666904999998</v>
      </c>
      <c r="F21" s="14">
        <f>F22+F35+F36</f>
        <v>1398.6297769999999</v>
      </c>
      <c r="G21" s="14">
        <f>G22+G35+G36</f>
        <v>37302.127128</v>
      </c>
      <c r="H21" s="14"/>
      <c r="I21" s="13">
        <f>I22+I35+I36</f>
        <v>12158.870999999999</v>
      </c>
      <c r="J21" s="13">
        <f>J22+J35+J36</f>
        <v>0</v>
      </c>
      <c r="K21" s="96">
        <f>K22+K35+K36</f>
        <v>787.04143366999995</v>
      </c>
      <c r="L21" s="96">
        <f>L22+L35+L36</f>
        <v>888.70868000000007</v>
      </c>
      <c r="M21" s="96">
        <f>M22+M35+M36</f>
        <v>229.16399999999999</v>
      </c>
      <c r="N21" s="92">
        <f t="shared" ref="N21:N45" si="2">SUM(C21:M21)</f>
        <v>297659.41583966993</v>
      </c>
      <c r="O21" s="13">
        <f>O22+O35+O36</f>
        <v>-12989.40235889</v>
      </c>
      <c r="P21" s="96">
        <f>N21+O21</f>
        <v>284670.01348077995</v>
      </c>
      <c r="Q21" s="13">
        <f>Q22+Q35+Q36</f>
        <v>0</v>
      </c>
      <c r="R21" s="97">
        <f t="shared" ref="R21:R43" si="3">P21+Q21</f>
        <v>284670.01348077995</v>
      </c>
      <c r="S21" s="96">
        <f t="shared" si="1"/>
        <v>15.02850878897582</v>
      </c>
    </row>
    <row r="22" spans="2:19" ht="28.5" customHeight="1" x14ac:dyDescent="0.25">
      <c r="B22" s="98" t="s">
        <v>61</v>
      </c>
      <c r="C22" s="17">
        <f>C23+C27+C28+C33+C34</f>
        <v>104650.904667</v>
      </c>
      <c r="D22" s="17">
        <f>D23+D27+D28+D33+D34</f>
        <v>44030.329999999994</v>
      </c>
      <c r="E22" s="18">
        <f t="shared" ref="E22:L22" si="4">E23+E27+E28+E33+E34</f>
        <v>0</v>
      </c>
      <c r="F22" s="18">
        <f t="shared" si="4"/>
        <v>0</v>
      </c>
      <c r="G22" s="99">
        <f t="shared" si="4"/>
        <v>2876.837</v>
      </c>
      <c r="H22" s="18">
        <f t="shared" si="4"/>
        <v>0</v>
      </c>
      <c r="I22" s="17">
        <f>I23+I27+I28+I33+I34</f>
        <v>965.73</v>
      </c>
      <c r="J22" s="68">
        <f t="shared" si="4"/>
        <v>0</v>
      </c>
      <c r="K22" s="68">
        <f t="shared" si="4"/>
        <v>0</v>
      </c>
      <c r="L22" s="68">
        <f t="shared" si="4"/>
        <v>0</v>
      </c>
      <c r="M22" s="68"/>
      <c r="N22" s="92">
        <f t="shared" si="2"/>
        <v>152523.80166699999</v>
      </c>
      <c r="O22" s="68">
        <f>O23+O27+O28+O33+O34</f>
        <v>0</v>
      </c>
      <c r="P22" s="17">
        <f t="shared" ref="P22:P43" si="5">N22+O22</f>
        <v>152523.80166699999</v>
      </c>
      <c r="Q22" s="68">
        <f>Q23+Q27+Q28+Q33+Q34</f>
        <v>0</v>
      </c>
      <c r="R22" s="96">
        <f t="shared" si="3"/>
        <v>152523.80166699999</v>
      </c>
      <c r="S22" s="17">
        <f t="shared" si="1"/>
        <v>8.052148752349277</v>
      </c>
    </row>
    <row r="23" spans="2:19" ht="33.75" customHeight="1" x14ac:dyDescent="0.3">
      <c r="B23" s="100" t="s">
        <v>62</v>
      </c>
      <c r="C23" s="17">
        <f t="shared" ref="C23:M23" si="6">C24+C25+C26</f>
        <v>28176.917425000003</v>
      </c>
      <c r="D23" s="17">
        <f t="shared" si="6"/>
        <v>21276.779999999995</v>
      </c>
      <c r="E23" s="18">
        <f t="shared" si="6"/>
        <v>0</v>
      </c>
      <c r="F23" s="18">
        <f t="shared" si="6"/>
        <v>0</v>
      </c>
      <c r="G23" s="18">
        <f t="shared" si="6"/>
        <v>0</v>
      </c>
      <c r="H23" s="18">
        <f t="shared" si="6"/>
        <v>0</v>
      </c>
      <c r="I23" s="18">
        <f t="shared" si="6"/>
        <v>0</v>
      </c>
      <c r="J23" s="68">
        <f t="shared" si="6"/>
        <v>0</v>
      </c>
      <c r="K23" s="11">
        <f t="shared" si="6"/>
        <v>0</v>
      </c>
      <c r="L23" s="68">
        <f t="shared" si="6"/>
        <v>0</v>
      </c>
      <c r="M23" s="68">
        <f t="shared" si="6"/>
        <v>0</v>
      </c>
      <c r="N23" s="92">
        <f t="shared" si="2"/>
        <v>49453.697424999998</v>
      </c>
      <c r="O23" s="68">
        <f>O24+O25+O26</f>
        <v>0</v>
      </c>
      <c r="P23" s="17">
        <f t="shared" si="5"/>
        <v>49453.697424999998</v>
      </c>
      <c r="Q23" s="68">
        <f>Q24+Q25+Q26</f>
        <v>0</v>
      </c>
      <c r="R23" s="96">
        <f t="shared" si="3"/>
        <v>49453.697424999998</v>
      </c>
      <c r="S23" s="17">
        <f t="shared" si="1"/>
        <v>2.6107959785133565</v>
      </c>
    </row>
    <row r="24" spans="2:19" ht="22.5" customHeight="1" x14ac:dyDescent="0.25">
      <c r="B24" s="101" t="s">
        <v>63</v>
      </c>
      <c r="C24" s="11">
        <v>17181.79</v>
      </c>
      <c r="D24" s="11">
        <v>45.161000000000001</v>
      </c>
      <c r="E24" s="18"/>
      <c r="F24" s="18"/>
      <c r="G24" s="18"/>
      <c r="H24" s="18"/>
      <c r="I24" s="17"/>
      <c r="J24" s="11"/>
      <c r="K24" s="11"/>
      <c r="L24" s="11"/>
      <c r="M24" s="11"/>
      <c r="N24" s="92">
        <f t="shared" si="2"/>
        <v>17226.951000000001</v>
      </c>
      <c r="O24" s="11"/>
      <c r="P24" s="17">
        <f t="shared" si="5"/>
        <v>17226.951000000001</v>
      </c>
      <c r="Q24" s="11"/>
      <c r="R24" s="96">
        <f t="shared" si="3"/>
        <v>17226.951000000001</v>
      </c>
      <c r="S24" s="17">
        <f t="shared" si="1"/>
        <v>0.90945787139689571</v>
      </c>
    </row>
    <row r="25" spans="2:19" ht="30" customHeight="1" x14ac:dyDescent="0.25">
      <c r="B25" s="102" t="s">
        <v>64</v>
      </c>
      <c r="C25" s="11">
        <v>9115.3454250000032</v>
      </c>
      <c r="D25" s="11">
        <v>21229.482999999997</v>
      </c>
      <c r="E25" s="89"/>
      <c r="F25" s="89"/>
      <c r="G25" s="89"/>
      <c r="H25" s="89"/>
      <c r="I25" s="17"/>
      <c r="J25" s="11"/>
      <c r="K25" s="11"/>
      <c r="L25" s="11"/>
      <c r="M25" s="11"/>
      <c r="N25" s="92">
        <f t="shared" si="2"/>
        <v>30344.828425</v>
      </c>
      <c r="O25" s="11"/>
      <c r="P25" s="17">
        <f t="shared" si="5"/>
        <v>30344.828425</v>
      </c>
      <c r="Q25" s="11"/>
      <c r="R25" s="96">
        <f t="shared" si="3"/>
        <v>30344.828425</v>
      </c>
      <c r="S25" s="17">
        <f t="shared" si="1"/>
        <v>1.6019865074965685</v>
      </c>
    </row>
    <row r="26" spans="2:19" ht="36" customHeight="1" x14ac:dyDescent="0.25">
      <c r="B26" s="103" t="s">
        <v>65</v>
      </c>
      <c r="C26" s="11">
        <v>1879.7820000000002</v>
      </c>
      <c r="D26" s="11">
        <v>2.1360000000000001</v>
      </c>
      <c r="E26" s="89"/>
      <c r="F26" s="89"/>
      <c r="G26" s="89"/>
      <c r="H26" s="89"/>
      <c r="I26" s="17"/>
      <c r="J26" s="11"/>
      <c r="K26" s="11"/>
      <c r="L26" s="11"/>
      <c r="M26" s="11"/>
      <c r="N26" s="92">
        <f t="shared" si="2"/>
        <v>1881.9180000000001</v>
      </c>
      <c r="O26" s="11"/>
      <c r="P26" s="17">
        <f t="shared" si="5"/>
        <v>1881.9180000000001</v>
      </c>
      <c r="Q26" s="11"/>
      <c r="R26" s="96">
        <f t="shared" si="3"/>
        <v>1881.9180000000001</v>
      </c>
      <c r="S26" s="17">
        <f t="shared" si="1"/>
        <v>9.9351599619892303E-2</v>
      </c>
    </row>
    <row r="27" spans="2:19" ht="23.25" customHeight="1" x14ac:dyDescent="0.3">
      <c r="B27" s="100" t="s">
        <v>66</v>
      </c>
      <c r="C27" s="11">
        <v>718.93299999999999</v>
      </c>
      <c r="D27" s="11">
        <v>7307.259</v>
      </c>
      <c r="E27" s="18"/>
      <c r="F27" s="18"/>
      <c r="G27" s="18"/>
      <c r="H27" s="18"/>
      <c r="I27" s="17"/>
      <c r="J27" s="11"/>
      <c r="K27" s="11"/>
      <c r="L27" s="11"/>
      <c r="M27" s="11"/>
      <c r="N27" s="92">
        <f t="shared" si="2"/>
        <v>8026.192</v>
      </c>
      <c r="O27" s="11"/>
      <c r="P27" s="17">
        <f t="shared" si="5"/>
        <v>8026.192</v>
      </c>
      <c r="Q27" s="11"/>
      <c r="R27" s="96">
        <f t="shared" si="3"/>
        <v>8026.192</v>
      </c>
      <c r="S27" s="17">
        <f t="shared" si="1"/>
        <v>0.4237246330904868</v>
      </c>
    </row>
    <row r="28" spans="2:19" ht="36.75" customHeight="1" x14ac:dyDescent="0.25">
      <c r="B28" s="104" t="s">
        <v>67</v>
      </c>
      <c r="C28" s="16">
        <f>SUM(C29:C32)</f>
        <v>74559.910241999998</v>
      </c>
      <c r="D28" s="16">
        <f>D29+D30+D31+D32</f>
        <v>15133.1</v>
      </c>
      <c r="E28" s="89">
        <f t="shared" ref="E28:M28" si="7">E29+E30+E31+E32</f>
        <v>0</v>
      </c>
      <c r="F28" s="89">
        <f t="shared" si="7"/>
        <v>0</v>
      </c>
      <c r="G28" s="105">
        <f t="shared" si="7"/>
        <v>2876.837</v>
      </c>
      <c r="H28" s="89">
        <f t="shared" si="7"/>
        <v>0</v>
      </c>
      <c r="I28" s="16">
        <f>I29+I30+I31+I32</f>
        <v>150.32900000000001</v>
      </c>
      <c r="J28" s="11">
        <f t="shared" si="7"/>
        <v>0</v>
      </c>
      <c r="K28" s="11">
        <f t="shared" si="7"/>
        <v>0</v>
      </c>
      <c r="L28" s="11">
        <f t="shared" si="7"/>
        <v>0</v>
      </c>
      <c r="M28" s="11">
        <f t="shared" si="7"/>
        <v>0</v>
      </c>
      <c r="N28" s="92">
        <f t="shared" si="2"/>
        <v>92720.176242000001</v>
      </c>
      <c r="O28" s="11">
        <f>O29+O30+O31</f>
        <v>0</v>
      </c>
      <c r="P28" s="17">
        <f t="shared" si="5"/>
        <v>92720.176242000001</v>
      </c>
      <c r="Q28" s="11">
        <f>Q29+Q30+Q31</f>
        <v>0</v>
      </c>
      <c r="R28" s="96">
        <f t="shared" si="3"/>
        <v>92720.176242000001</v>
      </c>
      <c r="S28" s="17">
        <f>R28/$R$11*100</f>
        <v>4.8949517602153945</v>
      </c>
    </row>
    <row r="29" spans="2:19" ht="25.5" customHeight="1" x14ac:dyDescent="0.25">
      <c r="B29" s="101" t="s">
        <v>68</v>
      </c>
      <c r="C29" s="11">
        <v>46396.561999999998</v>
      </c>
      <c r="D29" s="11">
        <v>12871.299000000001</v>
      </c>
      <c r="E29" s="18"/>
      <c r="F29" s="18"/>
      <c r="G29" s="18"/>
      <c r="H29" s="18"/>
      <c r="I29" s="17"/>
      <c r="J29" s="11"/>
      <c r="K29" s="11"/>
      <c r="L29" s="11"/>
      <c r="M29" s="11"/>
      <c r="N29" s="92">
        <f t="shared" si="2"/>
        <v>59267.860999999997</v>
      </c>
      <c r="O29" s="11"/>
      <c r="P29" s="17">
        <f t="shared" si="5"/>
        <v>59267.860999999997</v>
      </c>
      <c r="Q29" s="11"/>
      <c r="R29" s="96">
        <f t="shared" si="3"/>
        <v>59267.860999999997</v>
      </c>
      <c r="S29" s="17">
        <f>R29/$R$11*100</f>
        <v>3.128912522436913</v>
      </c>
    </row>
    <row r="30" spans="2:19" ht="24.6" customHeight="1" x14ac:dyDescent="0.25">
      <c r="B30" s="101" t="s">
        <v>69</v>
      </c>
      <c r="C30" s="11">
        <v>21963.531999999999</v>
      </c>
      <c r="D30" s="11"/>
      <c r="E30" s="89"/>
      <c r="F30" s="89"/>
      <c r="G30" s="89"/>
      <c r="H30" s="89"/>
      <c r="I30" s="89"/>
      <c r="J30" s="11"/>
      <c r="K30" s="11"/>
      <c r="L30" s="11"/>
      <c r="M30" s="11"/>
      <c r="N30" s="92">
        <f t="shared" si="2"/>
        <v>21963.531999999999</v>
      </c>
      <c r="O30" s="11"/>
      <c r="P30" s="17">
        <f t="shared" si="5"/>
        <v>21963.531999999999</v>
      </c>
      <c r="Q30" s="11"/>
      <c r="R30" s="96">
        <f t="shared" si="3"/>
        <v>21963.531999999999</v>
      </c>
      <c r="S30" s="17">
        <f>R30/$R$11*100</f>
        <v>1.1595149403442087</v>
      </c>
    </row>
    <row r="31" spans="2:19" s="106" customFormat="1" ht="36.75" customHeight="1" x14ac:dyDescent="0.25">
      <c r="B31" s="107" t="s">
        <v>70</v>
      </c>
      <c r="C31" s="11">
        <v>3435.4382420000002</v>
      </c>
      <c r="D31" s="11">
        <v>54.758000000000003</v>
      </c>
      <c r="E31" s="89"/>
      <c r="F31" s="89">
        <v>0</v>
      </c>
      <c r="G31" s="89">
        <v>2876.837</v>
      </c>
      <c r="H31" s="89"/>
      <c r="I31" s="11">
        <v>0</v>
      </c>
      <c r="J31" s="11"/>
      <c r="K31" s="11"/>
      <c r="L31" s="11"/>
      <c r="M31" s="11"/>
      <c r="N31" s="92">
        <f t="shared" si="2"/>
        <v>6367.0332419999995</v>
      </c>
      <c r="O31" s="11"/>
      <c r="P31" s="17">
        <f t="shared" si="5"/>
        <v>6367.0332419999995</v>
      </c>
      <c r="Q31" s="11"/>
      <c r="R31" s="96">
        <f t="shared" si="3"/>
        <v>6367.0332419999995</v>
      </c>
      <c r="S31" s="17">
        <f t="shared" si="1"/>
        <v>0.33613310326259105</v>
      </c>
    </row>
    <row r="32" spans="2:19" ht="53.4" customHeight="1" x14ac:dyDescent="0.25">
      <c r="B32" s="107" t="s">
        <v>71</v>
      </c>
      <c r="C32" s="11">
        <v>2764.3780000000002</v>
      </c>
      <c r="D32" s="11">
        <v>2207.0430000000001</v>
      </c>
      <c r="E32" s="89"/>
      <c r="F32" s="89"/>
      <c r="G32" s="89"/>
      <c r="H32" s="89"/>
      <c r="I32" s="11">
        <v>150.32900000000001</v>
      </c>
      <c r="J32" s="108"/>
      <c r="K32" s="11"/>
      <c r="L32" s="11"/>
      <c r="M32" s="11"/>
      <c r="N32" s="92">
        <f t="shared" si="2"/>
        <v>5121.75</v>
      </c>
      <c r="O32" s="11"/>
      <c r="P32" s="17">
        <f t="shared" si="5"/>
        <v>5121.75</v>
      </c>
      <c r="Q32" s="11"/>
      <c r="R32" s="96">
        <f t="shared" si="3"/>
        <v>5121.75</v>
      </c>
      <c r="S32" s="17">
        <f t="shared" si="1"/>
        <v>0.270391194171682</v>
      </c>
    </row>
    <row r="33" spans="2:19" ht="36" customHeight="1" x14ac:dyDescent="0.25">
      <c r="B33" s="104" t="s">
        <v>72</v>
      </c>
      <c r="C33" s="11">
        <v>1191.684</v>
      </c>
      <c r="D33" s="11">
        <v>0</v>
      </c>
      <c r="E33" s="89"/>
      <c r="F33" s="89"/>
      <c r="G33" s="89"/>
      <c r="H33" s="89"/>
      <c r="I33" s="11">
        <v>0</v>
      </c>
      <c r="J33" s="11"/>
      <c r="K33" s="11"/>
      <c r="L33" s="11"/>
      <c r="M33" s="11"/>
      <c r="N33" s="92">
        <f t="shared" si="2"/>
        <v>1191.684</v>
      </c>
      <c r="O33" s="11"/>
      <c r="P33" s="17">
        <f t="shared" si="5"/>
        <v>1191.684</v>
      </c>
      <c r="Q33" s="11"/>
      <c r="R33" s="96">
        <f t="shared" si="3"/>
        <v>1191.684</v>
      </c>
      <c r="S33" s="17">
        <f t="shared" si="1"/>
        <v>6.2912258473234089E-2</v>
      </c>
    </row>
    <row r="34" spans="2:19" ht="28.2" customHeight="1" x14ac:dyDescent="0.25">
      <c r="B34" s="109" t="s">
        <v>73</v>
      </c>
      <c r="C34" s="11">
        <v>3.46</v>
      </c>
      <c r="D34" s="11">
        <v>313.19099999999997</v>
      </c>
      <c r="E34" s="89"/>
      <c r="F34" s="89"/>
      <c r="G34" s="89"/>
      <c r="H34" s="89"/>
      <c r="I34" s="11">
        <v>815.40099999999995</v>
      </c>
      <c r="J34" s="11"/>
      <c r="K34" s="11"/>
      <c r="L34" s="11"/>
      <c r="M34" s="11"/>
      <c r="N34" s="92">
        <f t="shared" si="2"/>
        <v>1132.0519999999999</v>
      </c>
      <c r="O34" s="11"/>
      <c r="P34" s="17">
        <f t="shared" si="5"/>
        <v>1132.0519999999999</v>
      </c>
      <c r="Q34" s="11"/>
      <c r="R34" s="96">
        <f t="shared" si="3"/>
        <v>1132.0519999999999</v>
      </c>
      <c r="S34" s="17">
        <f t="shared" si="1"/>
        <v>5.976412205680498E-2</v>
      </c>
    </row>
    <row r="35" spans="2:19" ht="24" customHeight="1" x14ac:dyDescent="0.25">
      <c r="B35" s="110" t="s">
        <v>74</v>
      </c>
      <c r="C35" s="11">
        <v>8454.2810000000009</v>
      </c>
      <c r="D35" s="11"/>
      <c r="E35" s="89">
        <v>59311.389904999996</v>
      </c>
      <c r="F35" s="89">
        <v>1390.394777</v>
      </c>
      <c r="G35" s="89">
        <v>34390.943127999999</v>
      </c>
      <c r="H35" s="89"/>
      <c r="I35" s="11">
        <v>0.51800000000000002</v>
      </c>
      <c r="J35" s="11"/>
      <c r="K35" s="11"/>
      <c r="L35" s="11"/>
      <c r="M35" s="11"/>
      <c r="N35" s="92">
        <f>SUM(C35:M35)</f>
        <v>103547.52680999998</v>
      </c>
      <c r="O35" s="111">
        <v>-82.792999999999992</v>
      </c>
      <c r="P35" s="17">
        <f t="shared" si="5"/>
        <v>103464.73380999998</v>
      </c>
      <c r="Q35" s="11"/>
      <c r="R35" s="96">
        <f t="shared" si="3"/>
        <v>103464.73380999998</v>
      </c>
      <c r="S35" s="17">
        <f>R35/$R$11*100</f>
        <v>5.462186348326469</v>
      </c>
    </row>
    <row r="36" spans="2:19" ht="23.4" customHeight="1" x14ac:dyDescent="0.25">
      <c r="B36" s="112" t="s">
        <v>75</v>
      </c>
      <c r="C36" s="11">
        <v>15497.367</v>
      </c>
      <c r="D36" s="11">
        <v>12862.324248999999</v>
      </c>
      <c r="E36" s="11">
        <v>88.277000000000001</v>
      </c>
      <c r="F36" s="11">
        <v>8.2349999999999994</v>
      </c>
      <c r="G36" s="11">
        <v>34.347000000000001</v>
      </c>
      <c r="H36" s="89"/>
      <c r="I36" s="11">
        <v>11192.623</v>
      </c>
      <c r="J36" s="11"/>
      <c r="K36" s="11">
        <v>787.04143366999995</v>
      </c>
      <c r="L36" s="11">
        <v>888.70868000000007</v>
      </c>
      <c r="M36" s="11">
        <v>229.16399999999999</v>
      </c>
      <c r="N36" s="92">
        <f t="shared" si="2"/>
        <v>41588.087362669998</v>
      </c>
      <c r="O36" s="111">
        <v>-12906.60935889</v>
      </c>
      <c r="P36" s="17">
        <f t="shared" si="5"/>
        <v>28681.478003779997</v>
      </c>
      <c r="Q36" s="11"/>
      <c r="R36" s="96">
        <f t="shared" si="3"/>
        <v>28681.478003779997</v>
      </c>
      <c r="S36" s="17">
        <f t="shared" si="1"/>
        <v>1.5141736883000738</v>
      </c>
    </row>
    <row r="37" spans="2:19" ht="0.6" customHeight="1" x14ac:dyDescent="0.25">
      <c r="B37" s="113"/>
      <c r="C37" s="11"/>
      <c r="D37" s="11"/>
      <c r="E37" s="11"/>
      <c r="F37" s="11"/>
      <c r="G37" s="11"/>
      <c r="H37" s="89"/>
      <c r="I37" s="11"/>
      <c r="J37" s="11"/>
      <c r="K37" s="11"/>
      <c r="L37" s="11"/>
      <c r="M37" s="11"/>
      <c r="N37" s="92"/>
      <c r="O37" s="111"/>
      <c r="P37" s="17"/>
      <c r="Q37" s="11"/>
      <c r="R37" s="96"/>
      <c r="S37" s="17"/>
    </row>
    <row r="38" spans="2:19" ht="21.6" customHeight="1" x14ac:dyDescent="0.25">
      <c r="B38" s="114" t="s">
        <v>76</v>
      </c>
      <c r="C38" s="11">
        <v>90.716515000000001</v>
      </c>
      <c r="D38" s="11">
        <v>22449.455358000003</v>
      </c>
      <c r="E38" s="89">
        <v>15935.91</v>
      </c>
      <c r="F38" s="89">
        <v>0</v>
      </c>
      <c r="G38" s="89">
        <v>3907.8739999999998</v>
      </c>
      <c r="H38" s="89"/>
      <c r="I38" s="11">
        <v>17193.469000000001</v>
      </c>
      <c r="J38" s="11">
        <v>0.990564</v>
      </c>
      <c r="K38" s="11"/>
      <c r="L38" s="11">
        <v>8908.5953519999985</v>
      </c>
      <c r="M38" s="15"/>
      <c r="N38" s="92">
        <f>SUM(C38:M38)</f>
        <v>68487.010788999993</v>
      </c>
      <c r="O38" s="16">
        <f>-N38</f>
        <v>-68487.010788999993</v>
      </c>
      <c r="P38" s="17">
        <f t="shared" si="5"/>
        <v>0</v>
      </c>
      <c r="Q38" s="11"/>
      <c r="R38" s="96">
        <f t="shared" si="3"/>
        <v>0</v>
      </c>
      <c r="S38" s="17">
        <f t="shared" si="1"/>
        <v>0</v>
      </c>
    </row>
    <row r="39" spans="2:19" ht="23.25" customHeight="1" x14ac:dyDescent="0.25">
      <c r="B39" s="115" t="s">
        <v>77</v>
      </c>
      <c r="C39" s="11">
        <v>430.44499999999999</v>
      </c>
      <c r="D39" s="11">
        <v>211.113</v>
      </c>
      <c r="E39" s="89"/>
      <c r="F39" s="89"/>
      <c r="G39" s="89"/>
      <c r="H39" s="89"/>
      <c r="I39" s="11">
        <v>210.11700000000002</v>
      </c>
      <c r="J39" s="116"/>
      <c r="K39" s="11"/>
      <c r="L39" s="11"/>
      <c r="M39" s="11"/>
      <c r="N39" s="92">
        <f t="shared" si="2"/>
        <v>851.67499999999995</v>
      </c>
      <c r="O39" s="11">
        <v>0</v>
      </c>
      <c r="P39" s="17">
        <f t="shared" si="5"/>
        <v>851.67499999999995</v>
      </c>
      <c r="Q39" s="11"/>
      <c r="R39" s="96">
        <f t="shared" si="3"/>
        <v>851.67499999999995</v>
      </c>
      <c r="S39" s="17">
        <f t="shared" si="1"/>
        <v>4.4962253193960508E-2</v>
      </c>
    </row>
    <row r="40" spans="2:19" ht="21" customHeight="1" x14ac:dyDescent="0.25">
      <c r="B40" s="115" t="s">
        <v>78</v>
      </c>
      <c r="C40" s="11">
        <v>1.762</v>
      </c>
      <c r="D40" s="11">
        <v>0.103547</v>
      </c>
      <c r="E40" s="11"/>
      <c r="F40" s="11"/>
      <c r="G40" s="11">
        <v>0</v>
      </c>
      <c r="H40" s="11"/>
      <c r="I40" s="11"/>
      <c r="J40" s="11"/>
      <c r="K40" s="11"/>
      <c r="L40" s="11">
        <v>10</v>
      </c>
      <c r="M40" s="11"/>
      <c r="N40" s="92">
        <f t="shared" si="2"/>
        <v>11.865546999999999</v>
      </c>
      <c r="O40" s="16"/>
      <c r="P40" s="17">
        <f t="shared" si="5"/>
        <v>11.865546999999999</v>
      </c>
      <c r="Q40" s="11"/>
      <c r="R40" s="96">
        <f t="shared" si="3"/>
        <v>11.865546999999999</v>
      </c>
      <c r="S40" s="17">
        <f t="shared" si="1"/>
        <v>6.2641468693907718E-4</v>
      </c>
    </row>
    <row r="41" spans="2:19" ht="33" customHeight="1" x14ac:dyDescent="0.25">
      <c r="B41" s="117" t="s">
        <v>79</v>
      </c>
      <c r="C41" s="11">
        <v>12386.824000000001</v>
      </c>
      <c r="D41" s="11">
        <v>1210.9165270000001</v>
      </c>
      <c r="E41" s="11">
        <v>0</v>
      </c>
      <c r="F41" s="11">
        <v>5.0679999999999996</v>
      </c>
      <c r="G41" s="11">
        <v>6.9000000000000006E-2</v>
      </c>
      <c r="H41" s="11"/>
      <c r="I41" s="11">
        <v>353.98400000000015</v>
      </c>
      <c r="J41" s="11">
        <v>36.083584999999999</v>
      </c>
      <c r="K41" s="11"/>
      <c r="L41" s="11"/>
      <c r="M41" s="11"/>
      <c r="N41" s="92">
        <f t="shared" si="2"/>
        <v>13992.945111999999</v>
      </c>
      <c r="O41" s="11"/>
      <c r="P41" s="17">
        <f t="shared" si="5"/>
        <v>13992.945111999999</v>
      </c>
      <c r="Q41" s="11"/>
      <c r="R41" s="96">
        <f t="shared" si="3"/>
        <v>13992.945111999999</v>
      </c>
      <c r="S41" s="17">
        <f t="shared" si="1"/>
        <v>0.73872585323619466</v>
      </c>
    </row>
    <row r="42" spans="2:19" ht="24" customHeight="1" x14ac:dyDescent="0.3">
      <c r="B42" s="66" t="s">
        <v>80</v>
      </c>
      <c r="C42" s="11">
        <v>1729.2809999999999</v>
      </c>
      <c r="D42" s="11"/>
      <c r="E42" s="11"/>
      <c r="F42" s="11"/>
      <c r="G42" s="11"/>
      <c r="H42" s="11"/>
      <c r="I42" s="11">
        <v>0</v>
      </c>
      <c r="J42" s="11"/>
      <c r="K42" s="11"/>
      <c r="L42" s="11"/>
      <c r="M42" s="11">
        <v>429.822</v>
      </c>
      <c r="N42" s="92">
        <f>SUM(C42:M42)</f>
        <v>2159.1030000000001</v>
      </c>
      <c r="O42" s="11"/>
      <c r="P42" s="17">
        <f t="shared" si="5"/>
        <v>2159.1030000000001</v>
      </c>
      <c r="Q42" s="11">
        <f>-P42</f>
        <v>-2159.1030000000001</v>
      </c>
      <c r="R42" s="118">
        <f t="shared" si="3"/>
        <v>0</v>
      </c>
      <c r="S42" s="17">
        <f t="shared" si="1"/>
        <v>0</v>
      </c>
    </row>
    <row r="43" spans="2:19" ht="22.95" customHeight="1" x14ac:dyDescent="0.3">
      <c r="B43" s="119" t="s">
        <v>81</v>
      </c>
      <c r="C43" s="11">
        <v>-72.415000000000006</v>
      </c>
      <c r="D43" s="11">
        <v>6.8078E-2</v>
      </c>
      <c r="E43" s="11"/>
      <c r="F43" s="11"/>
      <c r="G43" s="11"/>
      <c r="H43" s="11"/>
      <c r="I43" s="11">
        <v>0</v>
      </c>
      <c r="J43" s="11"/>
      <c r="K43" s="11"/>
      <c r="L43" s="11"/>
      <c r="M43" s="11"/>
      <c r="N43" s="92">
        <f t="shared" si="2"/>
        <v>-72.346922000000006</v>
      </c>
      <c r="O43" s="11"/>
      <c r="P43" s="17">
        <f t="shared" si="5"/>
        <v>-72.346922000000006</v>
      </c>
      <c r="Q43" s="11"/>
      <c r="R43" s="118">
        <f t="shared" si="3"/>
        <v>-72.346922000000006</v>
      </c>
      <c r="S43" s="17">
        <f t="shared" si="1"/>
        <v>-3.8193919332699822E-3</v>
      </c>
    </row>
    <row r="44" spans="2:19" ht="26.4" customHeight="1" x14ac:dyDescent="0.3">
      <c r="B44" s="119" t="s">
        <v>82</v>
      </c>
      <c r="C44" s="11">
        <v>127.033</v>
      </c>
      <c r="D44" s="11">
        <v>0.37774099999999999</v>
      </c>
      <c r="E44" s="11">
        <v>0</v>
      </c>
      <c r="F44" s="11">
        <v>0</v>
      </c>
      <c r="G44" s="11">
        <v>0</v>
      </c>
      <c r="H44" s="11"/>
      <c r="I44" s="11">
        <v>165.83523300000002</v>
      </c>
      <c r="J44" s="11"/>
      <c r="K44" s="11"/>
      <c r="L44" s="11"/>
      <c r="M44" s="11"/>
      <c r="N44" s="92">
        <f t="shared" si="2"/>
        <v>293.24597400000005</v>
      </c>
      <c r="O44" s="11">
        <v>-128.26654205</v>
      </c>
      <c r="P44" s="17">
        <f>N44+O44</f>
        <v>164.97943195000005</v>
      </c>
      <c r="Q44" s="11"/>
      <c r="R44" s="118">
        <f>P44+Q44</f>
        <v>164.97943195000005</v>
      </c>
      <c r="S44" s="17">
        <f t="shared" si="1"/>
        <v>8.7097155501003089E-3</v>
      </c>
    </row>
    <row r="45" spans="2:19" ht="51.6" customHeight="1" x14ac:dyDescent="0.3">
      <c r="B45" s="119" t="s">
        <v>83</v>
      </c>
      <c r="C45" s="11">
        <v>5176.8440000000001</v>
      </c>
      <c r="D45" s="11">
        <v>157.692655</v>
      </c>
      <c r="E45" s="11">
        <v>0</v>
      </c>
      <c r="F45" s="11">
        <v>0</v>
      </c>
      <c r="G45" s="11">
        <v>0</v>
      </c>
      <c r="H45" s="11"/>
      <c r="I45" s="11">
        <v>22.461000000000013</v>
      </c>
      <c r="J45" s="120">
        <v>57.568634000000003</v>
      </c>
      <c r="K45" s="11"/>
      <c r="L45" s="11"/>
      <c r="M45" s="11"/>
      <c r="N45" s="92">
        <f t="shared" si="2"/>
        <v>5414.5662890000003</v>
      </c>
      <c r="O45" s="11"/>
      <c r="P45" s="17">
        <f>N45+O45</f>
        <v>5414.5662890000003</v>
      </c>
      <c r="Q45" s="11"/>
      <c r="R45" s="118">
        <f>P45+Q45</f>
        <v>5414.5662890000003</v>
      </c>
      <c r="S45" s="17">
        <f>R45/$R$11*100</f>
        <v>0.28584976713124277</v>
      </c>
    </row>
    <row r="46" spans="2:19" ht="36" customHeight="1" x14ac:dyDescent="0.25">
      <c r="B46" s="121" t="s">
        <v>84</v>
      </c>
      <c r="C46" s="11">
        <v>5440.2239999999993</v>
      </c>
      <c r="D46" s="11"/>
      <c r="E46" s="11">
        <v>45.137999999999998</v>
      </c>
      <c r="F46" s="11">
        <v>1.5799999999999983</v>
      </c>
      <c r="G46" s="11">
        <v>0</v>
      </c>
      <c r="H46" s="5"/>
      <c r="I46" s="11">
        <v>0</v>
      </c>
      <c r="J46" s="120"/>
      <c r="K46" s="122"/>
      <c r="L46" s="122"/>
      <c r="M46" s="122"/>
      <c r="N46" s="92">
        <f>SUM(C46:M46)</f>
        <v>5486.9419999999991</v>
      </c>
      <c r="O46" s="11"/>
      <c r="P46" s="17">
        <f>N46+O46</f>
        <v>5486.9419999999991</v>
      </c>
      <c r="Q46" s="11"/>
      <c r="R46" s="118">
        <f>P46+Q46</f>
        <v>5486.9419999999991</v>
      </c>
      <c r="S46" s="17">
        <f>R46/$R$11*100</f>
        <v>0.28967067891458131</v>
      </c>
    </row>
    <row r="47" spans="2:19" ht="36" customHeight="1" x14ac:dyDescent="0.25">
      <c r="B47" s="121"/>
      <c r="C47" s="11"/>
      <c r="D47" s="11"/>
      <c r="E47" s="11"/>
      <c r="F47" s="11"/>
      <c r="G47" s="11"/>
      <c r="H47" s="5"/>
      <c r="I47" s="11"/>
      <c r="J47" s="120"/>
      <c r="K47" s="122"/>
      <c r="L47" s="122"/>
      <c r="M47" s="122"/>
      <c r="N47" s="92"/>
      <c r="O47" s="11"/>
      <c r="P47" s="17"/>
      <c r="Q47" s="11"/>
      <c r="R47" s="118"/>
      <c r="S47" s="17"/>
    </row>
    <row r="48" spans="2:19" s="95" customFormat="1" ht="30.75" customHeight="1" x14ac:dyDescent="0.3">
      <c r="B48" s="12" t="s">
        <v>85</v>
      </c>
      <c r="C48" s="13">
        <f>C49+C63+C66+C69</f>
        <v>232514.91499999998</v>
      </c>
      <c r="D48" s="13">
        <f t="shared" ref="D48:M48" si="8">D49+D63+D66+D69+D70</f>
        <v>75819.674715999994</v>
      </c>
      <c r="E48" s="13">
        <f t="shared" si="8"/>
        <v>80816.36390500002</v>
      </c>
      <c r="F48" s="13">
        <f t="shared" si="8"/>
        <v>1204.3097770000002</v>
      </c>
      <c r="G48" s="13">
        <f t="shared" si="8"/>
        <v>39559.507585999992</v>
      </c>
      <c r="H48" s="13">
        <f t="shared" si="8"/>
        <v>170.49100000000001</v>
      </c>
      <c r="I48" s="13">
        <f t="shared" si="8"/>
        <v>26713.557999999994</v>
      </c>
      <c r="J48" s="13">
        <f t="shared" si="8"/>
        <v>94.612255000000005</v>
      </c>
      <c r="K48" s="13">
        <f t="shared" si="8"/>
        <v>618.04563799999994</v>
      </c>
      <c r="L48" s="96">
        <f t="shared" si="8"/>
        <v>9826.8525300000001</v>
      </c>
      <c r="M48" s="96">
        <f t="shared" si="8"/>
        <v>1213.4870000000001</v>
      </c>
      <c r="N48" s="96">
        <f>SUM(C48:M48)</f>
        <v>468551.81740699994</v>
      </c>
      <c r="O48" s="13">
        <f>O49+O63+O66+O69+O70</f>
        <v>-81604.679689939992</v>
      </c>
      <c r="P48" s="96">
        <f>N48+O48</f>
        <v>386947.13771705993</v>
      </c>
      <c r="Q48" s="13">
        <f>Q49+Q63+Q66+Q69</f>
        <v>-6631.3019999999997</v>
      </c>
      <c r="R48" s="97">
        <f t="shared" ref="R48:R69" si="9">P48+Q48</f>
        <v>380315.8357170599</v>
      </c>
      <c r="S48" s="96">
        <f>R48/$R$11*100</f>
        <v>20.07791340497624</v>
      </c>
    </row>
    <row r="49" spans="1:19" ht="20.100000000000001" customHeight="1" x14ac:dyDescent="0.3">
      <c r="B49" s="123" t="s">
        <v>86</v>
      </c>
      <c r="C49" s="13">
        <f>SUM(C50:C62)</f>
        <v>221117.84899999999</v>
      </c>
      <c r="D49" s="13">
        <f>SUM(D50:D62)</f>
        <v>61631.169063000001</v>
      </c>
      <c r="E49" s="13">
        <f t="shared" ref="E49:K49" si="10">SUM(E50:E62)</f>
        <v>80815.876905000012</v>
      </c>
      <c r="F49" s="13">
        <f>SUM(F50:F62)</f>
        <v>1217.6817770000002</v>
      </c>
      <c r="G49" s="13">
        <f>SUM(G50:G62)</f>
        <v>39583.654585999997</v>
      </c>
      <c r="H49" s="13">
        <f t="shared" si="10"/>
        <v>0</v>
      </c>
      <c r="I49" s="13">
        <f>SUM(I50:I62)</f>
        <v>25656.546999999995</v>
      </c>
      <c r="J49" s="13">
        <f t="shared" si="10"/>
        <v>94.62818200000001</v>
      </c>
      <c r="K49" s="13">
        <f t="shared" si="10"/>
        <v>618.04563799999994</v>
      </c>
      <c r="L49" s="13">
        <f>SUM(L50:L62)</f>
        <v>5604.4771799999999</v>
      </c>
      <c r="M49" s="13">
        <f>SUM(M50:M62)</f>
        <v>231.99</v>
      </c>
      <c r="N49" s="96">
        <f>SUM(C49:M49)</f>
        <v>436571.91933100007</v>
      </c>
      <c r="O49" s="13">
        <f>SUM(O50:O62)</f>
        <v>-81568.252629939991</v>
      </c>
      <c r="P49" s="17">
        <f t="shared" ref="P49:P69" si="11">N49+O49</f>
        <v>355003.66670106008</v>
      </c>
      <c r="Q49" s="13">
        <f>SUM(Q50:Q62)</f>
        <v>-528.16499999999996</v>
      </c>
      <c r="R49" s="118">
        <f>P49+Q49</f>
        <v>354475.5017010601</v>
      </c>
      <c r="S49" s="17">
        <f>R49/$R$11*100</f>
        <v>18.713731480364277</v>
      </c>
    </row>
    <row r="50" spans="1:19" ht="23.25" customHeight="1" x14ac:dyDescent="0.25">
      <c r="A50" s="124"/>
      <c r="B50" s="125" t="s">
        <v>87</v>
      </c>
      <c r="C50" s="19">
        <v>45973.338000000003</v>
      </c>
      <c r="D50" s="19">
        <v>24546.959000000003</v>
      </c>
      <c r="E50" s="18">
        <v>275.04599999999999</v>
      </c>
      <c r="F50" s="18">
        <v>127.755</v>
      </c>
      <c r="G50" s="18">
        <v>255.06899999999999</v>
      </c>
      <c r="H50" s="18"/>
      <c r="I50" s="68">
        <v>13774.156999999999</v>
      </c>
      <c r="J50" s="19"/>
      <c r="K50" s="68"/>
      <c r="L50" s="19">
        <v>507.79854</v>
      </c>
      <c r="M50" s="19">
        <v>3.0430000000000001</v>
      </c>
      <c r="N50" s="96">
        <f>SUM(C50:M50)</f>
        <v>85463.165540000031</v>
      </c>
      <c r="O50" s="15"/>
      <c r="P50" s="17">
        <f t="shared" si="11"/>
        <v>85463.165540000031</v>
      </c>
      <c r="Q50" s="15"/>
      <c r="R50" s="118">
        <f t="shared" si="9"/>
        <v>85463.165540000031</v>
      </c>
      <c r="S50" s="17">
        <f>R50/$R$11*100</f>
        <v>4.511834312110655</v>
      </c>
    </row>
    <row r="51" spans="1:19" ht="19.95" customHeight="1" x14ac:dyDescent="0.25">
      <c r="A51" s="124"/>
      <c r="B51" s="125" t="s">
        <v>88</v>
      </c>
      <c r="C51" s="19">
        <v>6311.7460000000001</v>
      </c>
      <c r="D51" s="19">
        <v>16635.926369000001</v>
      </c>
      <c r="E51" s="18">
        <v>413.52600000000001</v>
      </c>
      <c r="F51" s="18">
        <v>16.873000000000001</v>
      </c>
      <c r="G51" s="126">
        <v>28282.664000000001</v>
      </c>
      <c r="H51" s="18">
        <v>0</v>
      </c>
      <c r="I51" s="68">
        <v>5313.62</v>
      </c>
      <c r="J51" s="68"/>
      <c r="K51" s="68">
        <v>11.832058</v>
      </c>
      <c r="L51" s="68">
        <v>963.59405000000004</v>
      </c>
      <c r="M51" s="68">
        <v>39.75</v>
      </c>
      <c r="N51" s="96">
        <f>SUM(C51:M51)</f>
        <v>57989.531477000004</v>
      </c>
      <c r="O51" s="16">
        <v>-12476.349287000001</v>
      </c>
      <c r="P51" s="17">
        <f t="shared" si="11"/>
        <v>45513.182190000007</v>
      </c>
      <c r="Q51" s="15"/>
      <c r="R51" s="118">
        <f t="shared" si="9"/>
        <v>45513.182190000007</v>
      </c>
      <c r="S51" s="17">
        <f>R51/$R$11*100</f>
        <v>2.4027653991130822</v>
      </c>
    </row>
    <row r="52" spans="1:19" ht="16.95" customHeight="1" x14ac:dyDescent="0.25">
      <c r="A52" s="124"/>
      <c r="B52" s="125" t="s">
        <v>89</v>
      </c>
      <c r="C52" s="19">
        <v>24370.088</v>
      </c>
      <c r="D52" s="19">
        <v>912.51800000000003</v>
      </c>
      <c r="E52" s="18">
        <v>96.447000000000003</v>
      </c>
      <c r="F52" s="18">
        <v>0.33300000000000002</v>
      </c>
      <c r="G52" s="18">
        <v>36.997999999999998</v>
      </c>
      <c r="H52" s="18">
        <v>0</v>
      </c>
      <c r="I52" s="68">
        <v>0</v>
      </c>
      <c r="J52" s="68">
        <v>0</v>
      </c>
      <c r="K52" s="19">
        <v>606.21357999999998</v>
      </c>
      <c r="L52" s="68">
        <v>0.64044000000000001</v>
      </c>
      <c r="M52" s="68"/>
      <c r="N52" s="96">
        <f t="shared" ref="N52:N70" si="12">SUM(C52:M52)</f>
        <v>26023.238019999997</v>
      </c>
      <c r="O52" s="16">
        <v>-794.09551189000001</v>
      </c>
      <c r="P52" s="17">
        <f t="shared" si="11"/>
        <v>25229.142508109999</v>
      </c>
      <c r="Q52" s="15"/>
      <c r="R52" s="118">
        <f>P52+Q52</f>
        <v>25229.142508109999</v>
      </c>
      <c r="S52" s="17">
        <f>R52/$R$11*100</f>
        <v>1.3319154528618942</v>
      </c>
    </row>
    <row r="53" spans="1:19" ht="18.600000000000001" customHeight="1" x14ac:dyDescent="0.25">
      <c r="A53" s="124"/>
      <c r="B53" s="125" t="s">
        <v>90</v>
      </c>
      <c r="C53" s="19">
        <v>3997.578</v>
      </c>
      <c r="D53" s="19">
        <v>2397.2489999999998</v>
      </c>
      <c r="E53" s="18"/>
      <c r="F53" s="18">
        <v>6.1539999999999999</v>
      </c>
      <c r="G53" s="18"/>
      <c r="H53" s="18"/>
      <c r="I53" s="68">
        <v>189.13200000000001</v>
      </c>
      <c r="J53" s="19"/>
      <c r="K53" s="127"/>
      <c r="L53" s="19"/>
      <c r="M53" s="19"/>
      <c r="N53" s="96">
        <f t="shared" si="12"/>
        <v>6590.1129999999994</v>
      </c>
      <c r="O53" s="15"/>
      <c r="P53" s="17">
        <f t="shared" si="11"/>
        <v>6590.1129999999994</v>
      </c>
      <c r="Q53" s="15"/>
      <c r="R53" s="118">
        <f t="shared" si="9"/>
        <v>6590.1129999999994</v>
      </c>
      <c r="S53" s="17">
        <f t="shared" ref="S53:S69" si="13">R53/$R$11*100</f>
        <v>0.34791009397106953</v>
      </c>
    </row>
    <row r="54" spans="1:19" ht="24" customHeight="1" x14ac:dyDescent="0.25">
      <c r="A54" s="124"/>
      <c r="B54" s="125" t="s">
        <v>91</v>
      </c>
      <c r="C54" s="19">
        <v>40401.044000000002</v>
      </c>
      <c r="D54" s="68">
        <v>136.23781100000133</v>
      </c>
      <c r="E54" s="128">
        <v>0</v>
      </c>
      <c r="F54" s="128">
        <v>94.317999999999998</v>
      </c>
      <c r="G54" s="128">
        <v>8584.68</v>
      </c>
      <c r="H54" s="128">
        <v>0</v>
      </c>
      <c r="I54" s="19">
        <v>751.11900000000003</v>
      </c>
      <c r="J54" s="19"/>
      <c r="K54" s="13"/>
      <c r="L54" s="68"/>
      <c r="M54" s="68"/>
      <c r="N54" s="96">
        <f t="shared" si="12"/>
        <v>49967.398810999999</v>
      </c>
      <c r="O54" s="16">
        <v>-48690.625996050003</v>
      </c>
      <c r="P54" s="17">
        <f>N54+O54</f>
        <v>1276.7728149499962</v>
      </c>
      <c r="Q54" s="15"/>
      <c r="R54" s="118">
        <f t="shared" si="9"/>
        <v>1276.7728149499962</v>
      </c>
      <c r="S54" s="17">
        <f t="shared" si="13"/>
        <v>6.74043297935802E-2</v>
      </c>
    </row>
    <row r="55" spans="1:19" ht="18" customHeight="1" x14ac:dyDescent="0.25">
      <c r="A55" s="124"/>
      <c r="B55" s="125" t="s">
        <v>92</v>
      </c>
      <c r="C55" s="19">
        <v>13842.467000000001</v>
      </c>
      <c r="D55" s="68">
        <v>1324.996883</v>
      </c>
      <c r="E55" s="18">
        <v>0.16400000000000001</v>
      </c>
      <c r="F55" s="18">
        <v>4.8000000000000001E-2</v>
      </c>
      <c r="G55" s="18"/>
      <c r="H55" s="18"/>
      <c r="I55" s="68">
        <v>841.21100000000001</v>
      </c>
      <c r="J55" s="68">
        <v>0.316608</v>
      </c>
      <c r="K55" s="68"/>
      <c r="L55" s="68"/>
      <c r="M55" s="68"/>
      <c r="N55" s="96">
        <f t="shared" si="12"/>
        <v>16009.203491</v>
      </c>
      <c r="O55" s="16">
        <v>-114.09515500000001</v>
      </c>
      <c r="P55" s="17">
        <f>N55+O55</f>
        <v>15895.108335999999</v>
      </c>
      <c r="Q55" s="15"/>
      <c r="R55" s="118">
        <f t="shared" si="9"/>
        <v>15895.108335999999</v>
      </c>
      <c r="S55" s="17">
        <f>R55/$R$11*100</f>
        <v>0.83914625361630246</v>
      </c>
    </row>
    <row r="56" spans="1:19" ht="38.25" customHeight="1" x14ac:dyDescent="0.25">
      <c r="A56" s="124"/>
      <c r="B56" s="129" t="s">
        <v>93</v>
      </c>
      <c r="C56" s="19">
        <v>18325.045999999998</v>
      </c>
      <c r="D56" s="68">
        <v>2105.1215540000003</v>
      </c>
      <c r="E56" s="68"/>
      <c r="F56" s="68">
        <v>6.3710000000000004</v>
      </c>
      <c r="G56" s="68">
        <v>0.10145800000000001</v>
      </c>
      <c r="H56" s="18"/>
      <c r="I56" s="68">
        <v>1196.5160000000003</v>
      </c>
      <c r="J56" s="68">
        <v>36.083584999999999</v>
      </c>
      <c r="K56" s="68"/>
      <c r="L56" s="68"/>
      <c r="M56" s="68"/>
      <c r="N56" s="96">
        <f t="shared" si="12"/>
        <v>21669.239597</v>
      </c>
      <c r="O56" s="16">
        <v>-5413.7117960000005</v>
      </c>
      <c r="P56" s="17">
        <f t="shared" si="11"/>
        <v>16255.527801</v>
      </c>
      <c r="Q56" s="88"/>
      <c r="R56" s="17">
        <f t="shared" si="9"/>
        <v>16255.527801</v>
      </c>
      <c r="S56" s="17">
        <f t="shared" si="13"/>
        <v>0.85817378318023452</v>
      </c>
    </row>
    <row r="57" spans="1:19" ht="21" customHeight="1" x14ac:dyDescent="0.25">
      <c r="A57" s="124"/>
      <c r="B57" s="125" t="s">
        <v>94</v>
      </c>
      <c r="C57" s="19">
        <v>38083.942000000003</v>
      </c>
      <c r="D57" s="68">
        <v>5093.9439999999995</v>
      </c>
      <c r="E57" s="18">
        <v>79975.238905000006</v>
      </c>
      <c r="F57" s="18">
        <v>921.23177699999997</v>
      </c>
      <c r="G57" s="18">
        <v>2422.9111279999997</v>
      </c>
      <c r="H57" s="18"/>
      <c r="I57" s="68">
        <v>74.114999999999995</v>
      </c>
      <c r="J57" s="68"/>
      <c r="K57" s="68"/>
      <c r="L57" s="68"/>
      <c r="M57" s="68"/>
      <c r="N57" s="96">
        <f t="shared" si="12"/>
        <v>126571.38281</v>
      </c>
      <c r="O57" s="15"/>
      <c r="P57" s="17">
        <f t="shared" si="11"/>
        <v>126571.38281</v>
      </c>
      <c r="Q57" s="15"/>
      <c r="R57" s="118">
        <f t="shared" si="9"/>
        <v>126571.38281</v>
      </c>
      <c r="S57" s="17">
        <f>R57/$R$11*100</f>
        <v>6.6820495623482206</v>
      </c>
    </row>
    <row r="58" spans="1:19" ht="52.2" customHeight="1" x14ac:dyDescent="0.25">
      <c r="A58" s="124"/>
      <c r="B58" s="129" t="s">
        <v>95</v>
      </c>
      <c r="C58" s="19">
        <v>6382.46</v>
      </c>
      <c r="D58" s="68">
        <v>592.07444599999997</v>
      </c>
      <c r="E58" s="18">
        <v>0</v>
      </c>
      <c r="F58" s="18">
        <v>0</v>
      </c>
      <c r="G58" s="18">
        <v>0</v>
      </c>
      <c r="H58" s="18"/>
      <c r="I58" s="68">
        <v>304.89300000000003</v>
      </c>
      <c r="J58" s="68">
        <v>58.227989000000001</v>
      </c>
      <c r="K58" s="68"/>
      <c r="L58" s="68"/>
      <c r="M58" s="68"/>
      <c r="N58" s="96">
        <f t="shared" si="12"/>
        <v>7337.6554349999997</v>
      </c>
      <c r="O58" s="93">
        <v>-644.97480399999984</v>
      </c>
      <c r="P58" s="17">
        <f t="shared" si="11"/>
        <v>6692.6806310000002</v>
      </c>
      <c r="Q58" s="15"/>
      <c r="R58" s="118">
        <f t="shared" si="9"/>
        <v>6692.6806310000002</v>
      </c>
      <c r="S58" s="17">
        <f>R58/$R$11*100</f>
        <v>0.35332491980783448</v>
      </c>
    </row>
    <row r="59" spans="1:19" ht="20.399999999999999" customHeight="1" x14ac:dyDescent="0.25">
      <c r="A59" s="124"/>
      <c r="B59" s="125" t="s">
        <v>96</v>
      </c>
      <c r="C59" s="19">
        <v>7146.9639999999999</v>
      </c>
      <c r="D59" s="68">
        <v>908.72699999999998</v>
      </c>
      <c r="E59" s="18">
        <v>1.7410000000000001</v>
      </c>
      <c r="F59" s="18">
        <v>42.716999999999999</v>
      </c>
      <c r="G59" s="18">
        <v>1.2310000000000001</v>
      </c>
      <c r="H59" s="18"/>
      <c r="I59" s="68">
        <v>1351.8140000000001</v>
      </c>
      <c r="J59" s="68">
        <v>0</v>
      </c>
      <c r="K59" s="68"/>
      <c r="L59" s="68">
        <v>2.4639999999999999E-2</v>
      </c>
      <c r="M59" s="68">
        <v>189.197</v>
      </c>
      <c r="N59" s="96">
        <f>SUM(C59:M59)</f>
        <v>9642.4156399999993</v>
      </c>
      <c r="O59" s="16">
        <v>-632.60464000000002</v>
      </c>
      <c r="P59" s="17">
        <f t="shared" si="11"/>
        <v>9009.8109999999997</v>
      </c>
      <c r="Q59" s="15"/>
      <c r="R59" s="118">
        <f t="shared" si="9"/>
        <v>9009.8109999999997</v>
      </c>
      <c r="S59" s="17">
        <f t="shared" si="13"/>
        <v>0.47565257100622954</v>
      </c>
    </row>
    <row r="60" spans="1:19" ht="52.95" customHeight="1" x14ac:dyDescent="0.25">
      <c r="A60" s="124"/>
      <c r="B60" s="129" t="s">
        <v>97</v>
      </c>
      <c r="C60" s="19">
        <v>6576.8810000000003</v>
      </c>
      <c r="D60" s="68">
        <v>3589.1759999999999</v>
      </c>
      <c r="E60" s="18">
        <v>53.713999999999999</v>
      </c>
      <c r="F60" s="18">
        <v>1.881</v>
      </c>
      <c r="G60" s="18"/>
      <c r="H60" s="18"/>
      <c r="I60" s="68">
        <v>1491.643</v>
      </c>
      <c r="J60" s="68"/>
      <c r="K60" s="68"/>
      <c r="L60" s="68"/>
      <c r="M60" s="68"/>
      <c r="N60" s="96">
        <f>SUM(C60:M60)</f>
        <v>11713.295</v>
      </c>
      <c r="O60" s="16">
        <v>-4753.8810000000003</v>
      </c>
      <c r="P60" s="17">
        <f>N60+O60</f>
        <v>6959.4139999999998</v>
      </c>
      <c r="Q60" s="15"/>
      <c r="R60" s="118">
        <f t="shared" si="9"/>
        <v>6959.4139999999998</v>
      </c>
      <c r="S60" s="17">
        <f>R60/$R$11*100</f>
        <v>0.36740650406504066</v>
      </c>
    </row>
    <row r="61" spans="1:19" ht="37.200000000000003" customHeight="1" x14ac:dyDescent="0.25">
      <c r="A61" s="124"/>
      <c r="B61" s="129" t="s">
        <v>98</v>
      </c>
      <c r="C61" s="19">
        <v>9109.4650000000001</v>
      </c>
      <c r="D61" s="68">
        <v>3388.239</v>
      </c>
      <c r="E61" s="18"/>
      <c r="F61" s="18"/>
      <c r="G61" s="18"/>
      <c r="H61" s="18"/>
      <c r="I61" s="68">
        <v>319.11799999999999</v>
      </c>
      <c r="J61" s="68"/>
      <c r="K61" s="68"/>
      <c r="L61" s="68">
        <v>4132.4195099999997</v>
      </c>
      <c r="M61" s="68"/>
      <c r="N61" s="96">
        <f>SUM(C61:M61)</f>
        <v>16949.24151</v>
      </c>
      <c r="O61" s="16">
        <v>-7975.4392599999992</v>
      </c>
      <c r="P61" s="17">
        <f t="shared" si="11"/>
        <v>8973.8022500000006</v>
      </c>
      <c r="Q61" s="15">
        <v>-528.16499999999996</v>
      </c>
      <c r="R61" s="118">
        <f>P61+Q61</f>
        <v>8445.6372499999998</v>
      </c>
      <c r="S61" s="17">
        <f>R61/$R$11*100</f>
        <v>0.44586829532256356</v>
      </c>
    </row>
    <row r="62" spans="1:19" s="15" customFormat="1" ht="39" customHeight="1" x14ac:dyDescent="0.25">
      <c r="A62" s="130"/>
      <c r="B62" s="131" t="s">
        <v>99</v>
      </c>
      <c r="C62" s="19">
        <v>596.83000000000004</v>
      </c>
      <c r="D62" s="68">
        <v>0</v>
      </c>
      <c r="E62" s="18"/>
      <c r="F62" s="18"/>
      <c r="G62" s="18"/>
      <c r="H62" s="18"/>
      <c r="I62" s="68">
        <v>49.209000000000003</v>
      </c>
      <c r="J62" s="17">
        <v>0</v>
      </c>
      <c r="K62" s="17"/>
      <c r="L62" s="68"/>
      <c r="M62" s="68"/>
      <c r="N62" s="96">
        <f t="shared" si="12"/>
        <v>646.03899999999999</v>
      </c>
      <c r="O62" s="16">
        <v>-72.475180000000009</v>
      </c>
      <c r="P62" s="17">
        <f t="shared" si="11"/>
        <v>573.56381999999996</v>
      </c>
      <c r="R62" s="118">
        <f t="shared" si="9"/>
        <v>573.56381999999996</v>
      </c>
      <c r="S62" s="17">
        <f t="shared" si="13"/>
        <v>3.0280003167564143E-2</v>
      </c>
    </row>
    <row r="63" spans="1:19" ht="20.100000000000001" customHeight="1" x14ac:dyDescent="0.3">
      <c r="A63" s="124"/>
      <c r="B63" s="123" t="s">
        <v>100</v>
      </c>
      <c r="C63" s="17">
        <f>SUM(C64:C65)</f>
        <v>11414.875</v>
      </c>
      <c r="D63" s="17">
        <f>D64+D65</f>
        <v>12654.146000000001</v>
      </c>
      <c r="E63" s="99">
        <f t="shared" ref="E63:M63" si="14">E64+E65</f>
        <v>8.7620000000000005</v>
      </c>
      <c r="F63" s="99">
        <f t="shared" si="14"/>
        <v>0.53100000000000003</v>
      </c>
      <c r="G63" s="99">
        <f t="shared" si="14"/>
        <v>0.13800000000000001</v>
      </c>
      <c r="H63" s="99">
        <f t="shared" si="14"/>
        <v>170.49100000000001</v>
      </c>
      <c r="I63" s="17">
        <f>I64+I65</f>
        <v>1153.317</v>
      </c>
      <c r="J63" s="17">
        <f t="shared" si="14"/>
        <v>0</v>
      </c>
      <c r="K63" s="68">
        <f t="shared" si="14"/>
        <v>0</v>
      </c>
      <c r="L63" s="17">
        <f t="shared" si="14"/>
        <v>4215.51829</v>
      </c>
      <c r="M63" s="17">
        <f t="shared" si="14"/>
        <v>0</v>
      </c>
      <c r="N63" s="96">
        <f t="shared" si="12"/>
        <v>29617.778289999998</v>
      </c>
      <c r="O63" s="17">
        <f>O64+O65</f>
        <v>-29.569999999999993</v>
      </c>
      <c r="P63" s="17">
        <f t="shared" si="11"/>
        <v>29588.208289999999</v>
      </c>
      <c r="Q63" s="93">
        <f>Q64+Q65</f>
        <v>-2304.3029999999999</v>
      </c>
      <c r="R63" s="118">
        <f>P63+Q63</f>
        <v>27283.905289999999</v>
      </c>
      <c r="S63" s="17">
        <f>R63/$R$11*100</f>
        <v>1.440392001372611</v>
      </c>
    </row>
    <row r="64" spans="1:19" ht="20.100000000000001" customHeight="1" x14ac:dyDescent="0.25">
      <c r="A64" s="124"/>
      <c r="B64" s="132" t="s">
        <v>101</v>
      </c>
      <c r="C64" s="68">
        <v>7326.0379999999996</v>
      </c>
      <c r="D64" s="19">
        <v>12526.047</v>
      </c>
      <c r="E64" s="18">
        <v>8.7620000000000005</v>
      </c>
      <c r="F64" s="18">
        <v>0.53100000000000003</v>
      </c>
      <c r="G64" s="18">
        <v>0.13800000000000001</v>
      </c>
      <c r="H64" s="18">
        <v>170.49100000000001</v>
      </c>
      <c r="I64" s="68">
        <v>1148.6890000000001</v>
      </c>
      <c r="J64" s="68"/>
      <c r="K64" s="17">
        <v>0</v>
      </c>
      <c r="L64" s="19">
        <v>4215.51829</v>
      </c>
      <c r="M64" s="19"/>
      <c r="N64" s="96">
        <f t="shared" si="12"/>
        <v>25396.214289999996</v>
      </c>
      <c r="O64" s="17">
        <v>-29.569999999999993</v>
      </c>
      <c r="P64" s="17">
        <f t="shared" si="11"/>
        <v>25366.644289999997</v>
      </c>
      <c r="Q64" s="15"/>
      <c r="R64" s="118">
        <f t="shared" si="9"/>
        <v>25366.644289999997</v>
      </c>
      <c r="S64" s="17">
        <f>R64/$R$11*100</f>
        <v>1.3391745480941821</v>
      </c>
    </row>
    <row r="65" spans="1:19" ht="19.5" customHeight="1" x14ac:dyDescent="0.25">
      <c r="A65" s="124"/>
      <c r="B65" s="132" t="s">
        <v>102</v>
      </c>
      <c r="C65" s="19">
        <v>4088.837</v>
      </c>
      <c r="D65" s="19">
        <v>128.09899999999999</v>
      </c>
      <c r="E65" s="128"/>
      <c r="F65" s="128">
        <v>0</v>
      </c>
      <c r="G65" s="128"/>
      <c r="H65" s="128"/>
      <c r="I65" s="68">
        <v>4.6280000000000001</v>
      </c>
      <c r="J65" s="17"/>
      <c r="K65" s="17"/>
      <c r="L65" s="19"/>
      <c r="M65" s="19"/>
      <c r="N65" s="96">
        <f t="shared" si="12"/>
        <v>4221.5639999999994</v>
      </c>
      <c r="O65" s="93"/>
      <c r="P65" s="17">
        <f t="shared" si="11"/>
        <v>4221.5639999999994</v>
      </c>
      <c r="Q65" s="15">
        <v>-2304.3029999999999</v>
      </c>
      <c r="R65" s="118">
        <f t="shared" si="9"/>
        <v>1917.2609999999995</v>
      </c>
      <c r="S65" s="17">
        <f t="shared" si="13"/>
        <v>0.10121745327842888</v>
      </c>
    </row>
    <row r="66" spans="1:19" ht="23.25" customHeight="1" x14ac:dyDescent="0.3">
      <c r="A66" s="124"/>
      <c r="B66" s="123" t="s">
        <v>80</v>
      </c>
      <c r="C66" s="118">
        <f>C67+C68</f>
        <v>917.42899999999997</v>
      </c>
      <c r="D66" s="118">
        <f>D67+D68</f>
        <v>1899.9079999999999</v>
      </c>
      <c r="E66" s="118">
        <f>E67+E68</f>
        <v>0</v>
      </c>
      <c r="F66" s="118">
        <f>F67+F68</f>
        <v>0</v>
      </c>
      <c r="G66" s="118">
        <f>G67+G68</f>
        <v>0</v>
      </c>
      <c r="H66" s="128"/>
      <c r="I66" s="118">
        <f>I67+I68</f>
        <v>0</v>
      </c>
      <c r="J66" s="17"/>
      <c r="K66" s="17">
        <f>K67+K68</f>
        <v>0</v>
      </c>
      <c r="L66" s="118">
        <f>L67+L68</f>
        <v>6.8570599999999997</v>
      </c>
      <c r="M66" s="118">
        <f>M67+M68</f>
        <v>981.49700000000007</v>
      </c>
      <c r="N66" s="96">
        <f t="shared" si="12"/>
        <v>3805.6910600000001</v>
      </c>
      <c r="O66" s="118">
        <f>O67+O68</f>
        <v>-6.8570599999999997</v>
      </c>
      <c r="P66" s="17">
        <f t="shared" si="11"/>
        <v>3798.8340000000003</v>
      </c>
      <c r="Q66" s="118">
        <f>Q67+Q68</f>
        <v>-3798.8339999999998</v>
      </c>
      <c r="R66" s="118">
        <f t="shared" si="9"/>
        <v>0</v>
      </c>
      <c r="S66" s="17">
        <f t="shared" si="13"/>
        <v>0</v>
      </c>
    </row>
    <row r="67" spans="1:19" ht="15.6" x14ac:dyDescent="0.25">
      <c r="A67" s="124"/>
      <c r="B67" s="133" t="s">
        <v>103</v>
      </c>
      <c r="C67" s="19">
        <v>390</v>
      </c>
      <c r="D67" s="19">
        <v>0</v>
      </c>
      <c r="E67" s="128">
        <v>0</v>
      </c>
      <c r="F67" s="128">
        <v>0</v>
      </c>
      <c r="G67" s="128"/>
      <c r="H67" s="128">
        <v>0</v>
      </c>
      <c r="I67" s="19"/>
      <c r="J67" s="17"/>
      <c r="K67" s="17"/>
      <c r="L67" s="19"/>
      <c r="M67" s="19">
        <v>531.76700000000005</v>
      </c>
      <c r="N67" s="96">
        <f t="shared" si="12"/>
        <v>921.76700000000005</v>
      </c>
      <c r="O67" s="15"/>
      <c r="P67" s="17">
        <f t="shared" si="11"/>
        <v>921.76700000000005</v>
      </c>
      <c r="Q67" s="15">
        <f>-P67</f>
        <v>-921.76700000000005</v>
      </c>
      <c r="R67" s="118"/>
      <c r="S67" s="17">
        <f t="shared" si="13"/>
        <v>0</v>
      </c>
    </row>
    <row r="68" spans="1:19" ht="19.5" customHeight="1" x14ac:dyDescent="0.25">
      <c r="A68" s="124"/>
      <c r="B68" s="133" t="s">
        <v>104</v>
      </c>
      <c r="C68" s="19">
        <v>527.42899999999997</v>
      </c>
      <c r="D68" s="19">
        <v>1899.9079999999999</v>
      </c>
      <c r="E68" s="128">
        <v>0</v>
      </c>
      <c r="F68" s="128">
        <v>0</v>
      </c>
      <c r="G68" s="128"/>
      <c r="H68" s="128">
        <v>0</v>
      </c>
      <c r="I68" s="19">
        <v>0</v>
      </c>
      <c r="J68" s="17"/>
      <c r="K68" s="17"/>
      <c r="L68" s="19">
        <v>6.8570599999999997</v>
      </c>
      <c r="M68" s="19">
        <v>449.73</v>
      </c>
      <c r="N68" s="96">
        <f t="shared" si="12"/>
        <v>2883.9240599999998</v>
      </c>
      <c r="O68" s="16">
        <v>-6.8570599999999997</v>
      </c>
      <c r="P68" s="17">
        <f t="shared" si="11"/>
        <v>2877.067</v>
      </c>
      <c r="Q68" s="15">
        <f>-P68</f>
        <v>-2877.067</v>
      </c>
      <c r="R68" s="118">
        <f t="shared" si="9"/>
        <v>0</v>
      </c>
      <c r="S68" s="17">
        <f t="shared" si="13"/>
        <v>0</v>
      </c>
    </row>
    <row r="69" spans="1:19" ht="34.5" customHeight="1" x14ac:dyDescent="0.3">
      <c r="A69" s="124"/>
      <c r="B69" s="134" t="s">
        <v>105</v>
      </c>
      <c r="C69" s="19">
        <v>-935.23800000000006</v>
      </c>
      <c r="D69" s="19">
        <v>-365.54834699999998</v>
      </c>
      <c r="E69" s="128">
        <v>-8.2750000000000004</v>
      </c>
      <c r="F69" s="128">
        <v>-13.903</v>
      </c>
      <c r="G69" s="128">
        <v>-24.285</v>
      </c>
      <c r="H69" s="128"/>
      <c r="I69" s="128">
        <v>-96.305999999999997</v>
      </c>
      <c r="J69" s="128">
        <v>-1.5927E-2</v>
      </c>
      <c r="K69" s="19"/>
      <c r="L69" s="19"/>
      <c r="M69" s="19"/>
      <c r="N69" s="96">
        <f t="shared" si="12"/>
        <v>-1443.5712740000001</v>
      </c>
      <c r="O69" s="15"/>
      <c r="P69" s="17">
        <f t="shared" si="11"/>
        <v>-1443.5712740000001</v>
      </c>
      <c r="Q69" s="15"/>
      <c r="R69" s="118">
        <f t="shared" si="9"/>
        <v>-1443.5712740000001</v>
      </c>
      <c r="S69" s="17">
        <f t="shared" si="13"/>
        <v>-7.6210076760637749E-2</v>
      </c>
    </row>
    <row r="70" spans="1:19" ht="12" customHeight="1" x14ac:dyDescent="0.3">
      <c r="B70" s="134"/>
      <c r="C70" s="19"/>
      <c r="D70" s="19"/>
      <c r="E70" s="128"/>
      <c r="F70" s="128"/>
      <c r="G70" s="128"/>
      <c r="H70" s="128"/>
      <c r="I70" s="13"/>
      <c r="J70" s="17"/>
      <c r="K70" s="19"/>
      <c r="L70" s="19"/>
      <c r="M70" s="19"/>
      <c r="N70" s="96">
        <f t="shared" si="12"/>
        <v>0</v>
      </c>
      <c r="O70" s="15"/>
      <c r="P70" s="17"/>
      <c r="Q70" s="15"/>
      <c r="R70" s="118"/>
      <c r="S70" s="17"/>
    </row>
    <row r="71" spans="1:19" ht="34.5" customHeight="1" thickBot="1" x14ac:dyDescent="0.3">
      <c r="B71" s="135" t="s">
        <v>106</v>
      </c>
      <c r="C71" s="136">
        <f>C20-C48</f>
        <v>-78601.647817999998</v>
      </c>
      <c r="D71" s="136">
        <f>D20-D48</f>
        <v>5102.7064390000014</v>
      </c>
      <c r="E71" s="137">
        <f>E20-E48</f>
        <v>-5435.6490000000194</v>
      </c>
      <c r="F71" s="137">
        <f>F20-F48</f>
        <v>200.96799999999962</v>
      </c>
      <c r="G71" s="137">
        <f>G20-G48</f>
        <v>1650.5625420000142</v>
      </c>
      <c r="H71" s="137">
        <f>H20-H48</f>
        <v>-170.49100000000001</v>
      </c>
      <c r="I71" s="136">
        <f>I20-I48</f>
        <v>3391.1792330000062</v>
      </c>
      <c r="J71" s="136">
        <f>J20-J48</f>
        <v>3.0528000000003885E-2</v>
      </c>
      <c r="K71" s="136">
        <f>K20-K48</f>
        <v>168.99579567000001</v>
      </c>
      <c r="L71" s="136">
        <f>L20-L48</f>
        <v>-19.548498000001928</v>
      </c>
      <c r="M71" s="136">
        <f>M20-M48</f>
        <v>-554.50100000000009</v>
      </c>
      <c r="N71" s="138">
        <f>SUM(C71:M71)</f>
        <v>-74267.39477833001</v>
      </c>
      <c r="O71" s="136">
        <f>O20-O48</f>
        <v>0</v>
      </c>
      <c r="P71" s="136">
        <f>P20-P48</f>
        <v>-74267.394778329995</v>
      </c>
      <c r="Q71" s="136">
        <f>Q20-Q48</f>
        <v>4472.1989999999996</v>
      </c>
      <c r="R71" s="136">
        <f>R20-R48</f>
        <v>-69795.195778329973</v>
      </c>
      <c r="S71" s="139">
        <f>R71/$R$11*100</f>
        <v>-3.6846793252206722</v>
      </c>
    </row>
    <row r="72" spans="1:19" ht="20.100000000000001" customHeight="1" thickTop="1" x14ac:dyDescent="0.3"/>
  </sheetData>
  <mergeCells count="7">
    <mergeCell ref="O2:S2"/>
    <mergeCell ref="B3:S3"/>
    <mergeCell ref="B4:S4"/>
    <mergeCell ref="B5:S5"/>
    <mergeCell ref="R13:S16"/>
    <mergeCell ref="R17:R18"/>
    <mergeCell ref="S17:S18"/>
  </mergeCells>
  <pageMargins left="0" right="0.11811023622047245" top="0.59055118110236227" bottom="0" header="0.31496062992125984" footer="0.31496062992125984"/>
  <pageSetup paperSize="9" scale="50" firstPageNumber="0" orientation="landscape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iunie 2025 </vt:lpstr>
      <vt:lpstr>'iunie 2025 '!Print_Area</vt:lpstr>
      <vt:lpstr>'iunie 2025 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cp:lastPrinted>2025-07-23T06:45:55Z</cp:lastPrinted>
  <dcterms:created xsi:type="dcterms:W3CDTF">2025-07-23T06:40:32Z</dcterms:created>
  <dcterms:modified xsi:type="dcterms:W3CDTF">2025-07-23T06:46:48Z</dcterms:modified>
</cp:coreProperties>
</file>